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36234\Desktop\PDFここ\処遇改善\"/>
    </mc:Choice>
  </mc:AlternateContent>
  <xr:revisionPtr revIDLastSave="0" documentId="8_{A1080829-A8E5-496B-8C98-F8627358C999}" xr6:coauthVersionLast="47" xr6:coauthVersionMax="47" xr10:uidLastSave="{00000000-0000-0000-0000-000000000000}"/>
  <bookViews>
    <workbookView xWindow="-108" yWindow="-108" windowWidth="23256" windowHeight="12576"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<sst xmlns="http://schemas.openxmlformats.org/spreadsheetml/2006/main" count="6830" uniqueCount="2416">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</sst>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0">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64"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Font="1" applyBorder="1" applyAlignment="1">
      <alignment horizontal="center" vertical="center" wrapText="1"/>
    </xf>
    <xf numFmtId="0" fontId="61" fillId="0" borderId="136" xfId="2" applyFont="1" applyBorder="1" applyAlignment="1">
      <alignment horizontal="center" vertical="center" wrapText="1"/>
    </xf>
    <xf numFmtId="0" fontId="61" fillId="0" borderId="137" xfId="2" applyFont="1" applyBorder="1" applyAlignment="1">
      <alignment horizontal="center" vertical="center" wrapText="1"/>
    </xf>
    <xf numFmtId="0" fontId="61" fillId="0" borderId="75" xfId="2" applyFont="1" applyBorder="1" applyAlignment="1">
      <alignment horizontal="center" vertical="center" wrapText="1"/>
    </xf>
    <xf numFmtId="0" fontId="61" fillId="0" borderId="138" xfId="2" applyFont="1" applyBorder="1" applyAlignment="1">
      <alignment horizontal="center" vertical="center" wrapText="1"/>
    </xf>
    <xf numFmtId="0" fontId="61" fillId="0" borderId="27" xfId="2"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3"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7" fillId="0" borderId="0" xfId="0" applyFont="1" applyAlignment="1">
      <alignment vertical="center"/>
    </xf>
    <xf numFmtId="0" fontId="8" fillId="2" borderId="0" xfId="0" applyFont="1" applyFill="1"/>
    <xf numFmtId="0" fontId="11" fillId="2" borderId="52" xfId="0" applyFont="1" applyFill="1" applyBorder="1"/>
    <xf numFmtId="0" fontId="68"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7"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90"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6"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7" fillId="2" borderId="0" xfId="0" applyFont="1" applyFill="1"/>
    <xf numFmtId="0" fontId="8" fillId="2" borderId="0" xfId="0" applyFont="1" applyFill="1" applyAlignment="1">
      <alignment horizontal="left" vertical="top"/>
    </xf>
    <xf numFmtId="0" fontId="66"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5"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7" fillId="2" borderId="0" xfId="0" applyFont="1" applyFill="1"/>
    <xf numFmtId="0" fontId="82" fillId="2" borderId="0" xfId="0" applyFont="1" applyFill="1"/>
    <xf numFmtId="0" fontId="70" fillId="2" borderId="0" xfId="0" applyFont="1" applyFill="1"/>
    <xf numFmtId="0" fontId="77" fillId="2" borderId="0" xfId="0" applyFont="1" applyFill="1" applyAlignment="1">
      <alignment horizontal="left"/>
    </xf>
    <xf numFmtId="38" fontId="83" fillId="2" borderId="0" xfId="1" applyFont="1" applyFill="1" applyBorder="1" applyAlignment="1" applyProtection="1">
      <alignment horizontal="right" vertical="center"/>
    </xf>
    <xf numFmtId="0" fontId="11" fillId="2" borderId="0" xfId="0" applyFont="1" applyFill="1" applyAlignment="1">
      <alignment vertical="center"/>
    </xf>
    <xf numFmtId="0" fontId="65" fillId="2" borderId="0" xfId="0" applyFont="1" applyFill="1" applyAlignment="1">
      <alignment horizontal="right" vertical="center"/>
    </xf>
    <xf numFmtId="0" fontId="65" fillId="2" borderId="0" xfId="0" applyFont="1" applyFill="1" applyAlignment="1">
      <alignment vertical="center"/>
    </xf>
    <xf numFmtId="0" fontId="69" fillId="2" borderId="0" xfId="0" applyFont="1" applyFill="1" applyAlignment="1">
      <alignment vertical="center"/>
    </xf>
    <xf numFmtId="0" fontId="77" fillId="2" borderId="0" xfId="0" applyFont="1" applyFill="1" applyAlignment="1">
      <alignment horizontal="center" vertical="center"/>
    </xf>
    <xf numFmtId="0" fontId="77" fillId="3" borderId="0" xfId="0" applyFont="1" applyFill="1" applyAlignment="1">
      <alignment horizontal="center" vertical="center"/>
    </xf>
    <xf numFmtId="0" fontId="95" fillId="2" borderId="0" xfId="0" applyFont="1" applyFill="1"/>
    <xf numFmtId="0" fontId="77" fillId="2" borderId="142" xfId="0" applyFont="1" applyFill="1" applyBorder="1" applyAlignment="1">
      <alignment horizontal="center" vertical="center"/>
    </xf>
    <xf numFmtId="0" fontId="94" fillId="2" borderId="0" xfId="0" applyFont="1" applyFill="1"/>
    <xf numFmtId="0" fontId="7" fillId="2" borderId="0" xfId="0" applyFont="1" applyFill="1" applyAlignment="1">
      <alignment vertical="center"/>
    </xf>
    <xf numFmtId="0" fontId="12" fillId="2" borderId="0" xfId="2" applyFill="1">
      <alignment vertical="center"/>
    </xf>
    <xf numFmtId="0" fontId="96"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9" fillId="8" borderId="22" xfId="2" applyFont="1" applyFill="1" applyBorder="1">
      <alignment vertical="center"/>
    </xf>
    <xf numFmtId="0" fontId="79" fillId="8" borderId="9" xfId="2" applyFont="1" applyFill="1" applyBorder="1">
      <alignment vertical="center"/>
    </xf>
    <xf numFmtId="0" fontId="79"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9" fillId="8" borderId="10" xfId="2" applyFont="1" applyFill="1" applyBorder="1">
      <alignment vertical="center"/>
    </xf>
    <xf numFmtId="0" fontId="19" fillId="2" borderId="0" xfId="2" applyFont="1" applyFill="1">
      <alignment vertical="center"/>
    </xf>
    <xf numFmtId="0" fontId="79"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80"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9"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7"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81"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80"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81"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17" xfId="2" applyFont="1" applyFill="1" applyBorder="1" applyAlignment="1">
      <alignment horizontal="left" vertical="center"/>
    </xf>
    <xf numFmtId="0" fontId="19" fillId="3" borderId="4" xfId="2" applyFont="1" applyFill="1" applyBorder="1" applyAlignment="1">
      <alignment horizontal="left" vertical="center"/>
    </xf>
    <xf numFmtId="0" fontId="33" fillId="2" borderId="3" xfId="2" applyFont="1" applyFill="1" applyBorder="1" applyAlignment="1">
      <alignment horizontal="left" vertical="center" wrapText="1"/>
    </xf>
    <xf numFmtId="0" fontId="33" fillId="2" borderId="4" xfId="2" applyFont="1" applyFill="1" applyBorder="1" applyAlignment="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7" xfId="2" applyFont="1" applyFill="1" applyBorder="1" applyAlignment="1">
      <alignment horizontal="center" vertical="center"/>
    </xf>
    <xf numFmtId="0" fontId="30" fillId="9" borderId="56" xfId="2" applyFont="1" applyFill="1" applyBorder="1" applyAlignment="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lignment horizontal="left" vertical="top" wrapText="1"/>
    </xf>
    <xf numFmtId="0" fontId="78" fillId="8" borderId="27" xfId="2" applyFont="1" applyFill="1" applyBorder="1" applyAlignment="1">
      <alignment horizontal="center" vertical="center" wrapText="1"/>
    </xf>
    <xf numFmtId="0" fontId="78" fillId="8" borderId="46" xfId="2" applyFont="1" applyFill="1" applyBorder="1" applyAlignment="1">
      <alignment horizontal="center" vertical="center" wrapText="1"/>
    </xf>
    <xf numFmtId="0" fontId="39" fillId="0" borderId="4" xfId="2" applyFont="1" applyBorder="1" applyAlignment="1">
      <alignment horizontal="left" vertical="center" wrapText="1"/>
    </xf>
    <xf numFmtId="0" fontId="39" fillId="0" borderId="1" xfId="2" applyFont="1" applyBorder="1" applyAlignment="1">
      <alignment horizontal="left" vertical="center" wrapText="1"/>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0" fontId="25" fillId="2" borderId="0" xfId="2" applyFont="1" applyFill="1" applyAlignment="1">
      <alignment horizontal="left" vertical="top"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0"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30" fillId="0" borderId="27" xfId="2" applyFont="1" applyBorder="1" applyAlignment="1">
      <alignment horizontal="left" vertical="center" wrapText="1"/>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81" fillId="0" borderId="142" xfId="2" applyFont="1" applyBorder="1" applyAlignment="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lignment horizontal="left" vertical="center"/>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9" fillId="8" borderId="31" xfId="2" applyFont="1" applyFill="1" applyBorder="1" applyAlignment="1">
      <alignment horizontal="center" vertical="center"/>
    </xf>
    <xf numFmtId="0" fontId="79"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0" xfId="2" applyFont="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lignment horizontal="left" vertical="center" wrapText="1"/>
    </xf>
    <xf numFmtId="0" fontId="16" fillId="2" borderId="0" xfId="2" applyFont="1" applyFill="1" applyAlignment="1">
      <alignment horizontal="left" vertical="center"/>
    </xf>
    <xf numFmtId="0" fontId="25"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0" fillId="0" borderId="65" xfId="2" applyFont="1" applyBorder="1" applyAlignment="1">
      <alignment horizontal="left" vertical="center"/>
    </xf>
    <xf numFmtId="0" fontId="19" fillId="2" borderId="3" xfId="2" applyFont="1" applyFill="1" applyBorder="1" applyAlignment="1">
      <alignment horizontal="left" vertical="center" wrapText="1"/>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33" fillId="3" borderId="0" xfId="2" applyFont="1" applyFill="1" applyAlignment="1">
      <alignment horizontal="center" vertical="center" textRotation="255"/>
    </xf>
    <xf numFmtId="0" fontId="33" fillId="3" borderId="7" xfId="2" applyFont="1" applyFill="1" applyBorder="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lignment vertical="center"/>
    </xf>
    <xf numFmtId="0" fontId="19" fillId="2" borderId="33" xfId="2" applyFont="1" applyFill="1" applyBorder="1">
      <alignment vertical="center"/>
    </xf>
    <xf numFmtId="0" fontId="12" fillId="2" borderId="6" xfId="2" applyFill="1" applyBorder="1" applyAlignment="1">
      <alignment horizontal="center" vertical="center"/>
    </xf>
    <xf numFmtId="0" fontId="47" fillId="2" borderId="0" xfId="2" applyFont="1" applyFill="1" applyAlignment="1">
      <alignment horizontal="center" vertical="center"/>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32"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34" fillId="0" borderId="27" xfId="2" applyFont="1" applyBorder="1" applyAlignment="1">
      <alignment horizontal="left" vertical="center" wrapText="1"/>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6" fillId="0" borderId="0" xfId="2" applyFont="1" applyAlignment="1">
      <alignment horizontal="left" vertical="center"/>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17" fillId="2" borderId="0" xfId="2" applyFont="1" applyFill="1" applyAlignment="1">
      <alignment horizontal="left" vertical="center" wrapText="1"/>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7" xfId="2" applyFont="1" applyBorder="1" applyAlignment="1">
      <alignment horizontal="left" vertical="center" wrapText="1"/>
    </xf>
    <xf numFmtId="0" fontId="19" fillId="0" borderId="0" xfId="2" applyFont="1" applyAlignment="1">
      <alignment horizontal="left" vertical="center" wrapText="1"/>
    </xf>
    <xf numFmtId="0" fontId="19" fillId="0" borderId="18" xfId="2" applyFont="1" applyBorder="1" applyAlignment="1">
      <alignment horizontal="left" vertical="center" wrapText="1"/>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33" fillId="2" borderId="0" xfId="2" applyFont="1" applyFill="1" applyAlignment="1">
      <alignment horizontal="left" vertical="center" wrapText="1"/>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19" fillId="0" borderId="16"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21" fillId="2" borderId="2" xfId="2" applyFont="1" applyFill="1" applyBorder="1" applyAlignment="1">
      <alignment horizontal="left" vertical="center" wrapText="1"/>
    </xf>
    <xf numFmtId="49" fontId="16" fillId="0" borderId="0" xfId="2" applyNumberFormat="1" applyFont="1" applyAlignment="1">
      <alignment horizontal="left" vertical="center"/>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lignment horizontal="left" vertical="center"/>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43" xfId="2" applyFont="1" applyBorder="1" applyAlignment="1">
      <alignment horizontal="left" vertical="center" wrapText="1"/>
    </xf>
    <xf numFmtId="0" fontId="19" fillId="0" borderId="63" xfId="2" applyFont="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80" xfId="2" applyFont="1" applyFill="1" applyBorder="1" applyAlignment="1">
      <alignmen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5" fillId="2" borderId="47" xfId="2" applyFont="1" applyFill="1" applyBorder="1" applyAlignment="1">
      <alignment vertical="center" wrapText="1"/>
    </xf>
    <xf numFmtId="0" fontId="25" fillId="2" borderId="41" xfId="2" applyFont="1" applyFill="1" applyBorder="1" applyAlignment="1">
      <alignment horizontal="left" vertical="center" wrapText="1"/>
    </xf>
    <xf numFmtId="0" fontId="25" fillId="2" borderId="73"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25" fillId="2" borderId="114"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29" fillId="3" borderId="1" xfId="2" applyFont="1" applyFill="1" applyBorder="1" applyAlignment="1">
      <alignment horizontal="center"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lignment horizontal="left" vertical="center"/>
    </xf>
    <xf numFmtId="0" fontId="33" fillId="2" borderId="51" xfId="2" applyFont="1" applyFill="1" applyBorder="1" applyAlignment="1">
      <alignment horizontal="left" vertical="center" wrapText="1"/>
    </xf>
    <xf numFmtId="0" fontId="91" fillId="2" borderId="153" xfId="0" applyFont="1" applyFill="1" applyBorder="1" applyAlignment="1">
      <alignment horizontal="center" vertical="center"/>
    </xf>
    <xf numFmtId="0" fontId="91" fillId="2" borderId="155" xfId="0" applyFont="1" applyFill="1" applyBorder="1" applyAlignment="1">
      <alignment horizontal="center" vertical="center"/>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lignment horizontal="left" vertical="center"/>
    </xf>
    <xf numFmtId="0" fontId="89" fillId="2" borderId="1" xfId="0" applyFont="1" applyFill="1" applyBorder="1" applyAlignment="1">
      <alignment horizontal="left" vertical="center" wrapText="1"/>
    </xf>
    <xf numFmtId="0" fontId="67" fillId="2" borderId="1" xfId="0" applyFont="1" applyFill="1" applyBorder="1" applyAlignment="1">
      <alignment horizontal="left" vertical="center"/>
    </xf>
    <xf numFmtId="0" fontId="91" fillId="2" borderId="142"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77" fillId="2" borderId="142" xfId="0" applyFont="1" applyFill="1" applyBorder="1" applyAlignment="1">
      <alignment horizontal="center" vertical="center" wrapText="1"/>
    </xf>
    <xf numFmtId="0" fontId="77" fillId="3" borderId="153" xfId="0" applyFont="1" applyFill="1" applyBorder="1" applyAlignment="1">
      <alignment horizontal="center" vertical="center"/>
    </xf>
    <xf numFmtId="0" fontId="77" fillId="3" borderId="154" xfId="0" applyFont="1" applyFill="1" applyBorder="1" applyAlignment="1">
      <alignment horizontal="center" vertical="center"/>
    </xf>
    <xf numFmtId="0" fontId="77" fillId="3" borderId="155" xfId="0" applyFont="1" applyFill="1" applyBorder="1" applyAlignment="1">
      <alignment horizontal="center" vertical="center"/>
    </xf>
    <xf numFmtId="0" fontId="83" fillId="2" borderId="167" xfId="0" applyFont="1" applyFill="1" applyBorder="1" applyAlignment="1">
      <alignment horizontal="center" vertical="center"/>
    </xf>
    <xf numFmtId="0" fontId="77" fillId="2" borderId="142" xfId="0" applyFont="1" applyFill="1" applyBorder="1" applyAlignment="1">
      <alignment horizontal="center" vertical="center"/>
    </xf>
    <xf numFmtId="0" fontId="77" fillId="2" borderId="169" xfId="0" applyFont="1" applyFill="1" applyBorder="1" applyAlignment="1">
      <alignment horizontal="center" vertical="center"/>
    </xf>
    <xf numFmtId="0" fontId="77" fillId="0" borderId="142" xfId="0" applyFont="1" applyBorder="1" applyAlignment="1">
      <alignment horizontal="center" vertical="center" shrinkToFit="1"/>
    </xf>
    <xf numFmtId="0" fontId="77" fillId="3" borderId="142" xfId="0" applyFont="1" applyFill="1" applyBorder="1" applyAlignment="1">
      <alignment horizontal="center" vertical="center"/>
    </xf>
    <xf numFmtId="0" fontId="67" fillId="2" borderId="1" xfId="0" applyFont="1" applyFill="1" applyBorder="1" applyAlignment="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lignment horizontal="center" vertical="center" wrapText="1"/>
    </xf>
    <xf numFmtId="0" fontId="83" fillId="2" borderId="168" xfId="0" applyFont="1" applyFill="1" applyBorder="1" applyAlignment="1">
      <alignment horizontal="center" vertical="center"/>
    </xf>
    <xf numFmtId="0" fontId="77" fillId="2" borderId="167" xfId="0" applyFont="1" applyFill="1" applyBorder="1" applyAlignment="1">
      <alignment horizontal="center" vertical="center"/>
    </xf>
    <xf numFmtId="0" fontId="77" fillId="2" borderId="142" xfId="0" applyFont="1" applyFill="1" applyBorder="1" applyAlignment="1">
      <alignment horizontal="center" vertical="center" shrinkToFi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7" fillId="2" borderId="1" xfId="0" applyFont="1" applyFill="1" applyBorder="1" applyAlignment="1">
      <alignment horizontal="left" vertical="center" wrapText="1"/>
    </xf>
    <xf numFmtId="0" fontId="65" fillId="2" borderId="1" xfId="0" applyFont="1" applyFill="1" applyBorder="1" applyAlignment="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lignment horizontal="center" vertical="center" shrinkToFit="1"/>
    </xf>
    <xf numFmtId="0" fontId="85" fillId="2" borderId="59" xfId="0" applyFont="1" applyFill="1" applyBorder="1" applyAlignment="1">
      <alignment horizontal="center" vertical="center" shrinkToFit="1"/>
    </xf>
    <xf numFmtId="0" fontId="85" fillId="2" borderId="60" xfId="0" applyFont="1" applyFill="1" applyBorder="1" applyAlignment="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23" fillId="2" borderId="0" xfId="0" applyFont="1" applyFill="1" applyAlignment="1">
      <alignment horizontal="center" vertical="center"/>
    </xf>
    <xf numFmtId="0" fontId="9" fillId="3" borderId="1" xfId="0" applyFont="1" applyFill="1" applyBorder="1" applyAlignment="1">
      <alignment horizontal="center" vertical="center"/>
    </xf>
    <xf numFmtId="0" fontId="86" fillId="2" borderId="147" xfId="0" applyFont="1" applyFill="1" applyBorder="1" applyAlignment="1">
      <alignment horizontal="center" vertical="center" shrinkToFit="1"/>
    </xf>
    <xf numFmtId="0" fontId="86" fillId="2" borderId="148" xfId="0" applyFont="1" applyFill="1" applyBorder="1" applyAlignment="1">
      <alignment horizontal="center" vertical="center" shrinkToFit="1"/>
    </xf>
    <xf numFmtId="0" fontId="86" fillId="2" borderId="149" xfId="0" applyFont="1" applyFill="1" applyBorder="1" applyAlignment="1">
      <alignment horizontal="center" vertical="center" shrinkToFit="1"/>
    </xf>
    <xf numFmtId="176" fontId="86" fillId="2" borderId="150" xfId="0" applyNumberFormat="1" applyFont="1" applyFill="1" applyBorder="1" applyAlignment="1">
      <alignment horizontal="center" vertical="center" shrinkToFit="1"/>
    </xf>
    <xf numFmtId="176" fontId="86" fillId="2" borderId="151" xfId="0" applyNumberFormat="1" applyFont="1" applyFill="1" applyBorder="1" applyAlignment="1">
      <alignment horizontal="center" vertical="center" shrinkToFit="1"/>
    </xf>
    <xf numFmtId="176" fontId="86"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 fillId="2" borderId="11" xfId="0" applyFont="1" applyFill="1" applyBorder="1" applyAlignment="1">
      <alignment horizontal="left" vertical="center"/>
    </xf>
    <xf numFmtId="176" fontId="86" fillId="2" borderId="11" xfId="0" applyNumberFormat="1" applyFont="1" applyFill="1" applyBorder="1" applyAlignment="1">
      <alignment horizontal="center" vertical="center" shrinkToFit="1"/>
    </xf>
    <xf numFmtId="0" fontId="86" fillId="2" borderId="140" xfId="0" applyFont="1" applyFill="1" applyBorder="1" applyAlignment="1">
      <alignment horizontal="center" vertical="center" shrinkToFi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shrinkToFi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90" fillId="2" borderId="0" xfId="0" applyFont="1" applyFill="1" applyAlignment="1">
      <alignment horizontal="left" vertical="top" wrapTex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7" fillId="3" borderId="16" xfId="0" applyFont="1" applyFill="1" applyBorder="1" applyAlignment="1">
      <alignment horizontal="center" vertical="center"/>
    </xf>
    <xf numFmtId="0" fontId="87" fillId="3" borderId="17" xfId="0" applyFont="1" applyFill="1" applyBorder="1" applyAlignment="1">
      <alignment horizontal="center" vertical="center"/>
    </xf>
    <xf numFmtId="0" fontId="87" fillId="3" borderId="18" xfId="0" applyFont="1" applyFill="1" applyBorder="1" applyAlignment="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lignment horizontal="center" vertical="center"/>
    </xf>
    <xf numFmtId="176" fontId="86" fillId="2" borderId="1" xfId="0" applyNumberFormat="1" applyFont="1" applyFill="1" applyBorder="1" applyAlignment="1">
      <alignment horizontal="center" vertical="center"/>
    </xf>
    <xf numFmtId="176" fontId="86" fillId="2" borderId="30" xfId="0" applyNumberFormat="1" applyFont="1" applyFill="1" applyBorder="1" applyAlignment="1">
      <alignment horizontal="center" vertical="center"/>
    </xf>
    <xf numFmtId="176" fontId="86" fillId="2" borderId="34" xfId="0" applyNumberFormat="1" applyFont="1" applyFill="1" applyBorder="1" applyAlignment="1">
      <alignment horizontal="center" vertical="center"/>
    </xf>
    <xf numFmtId="176" fontId="86" fillId="2" borderId="35" xfId="0" applyNumberFormat="1" applyFont="1" applyFill="1" applyBorder="1" applyAlignment="1">
      <alignment horizontal="center" vertical="center"/>
    </xf>
    <xf numFmtId="176" fontId="86" fillId="2" borderId="37"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6" fillId="2" borderId="162" xfId="0" applyNumberFormat="1" applyFont="1" applyFill="1" applyBorder="1" applyAlignment="1">
      <alignment horizontal="center" vertical="center" shrinkToFit="1"/>
    </xf>
    <xf numFmtId="176" fontId="86" fillId="2" borderId="145" xfId="0" applyNumberFormat="1" applyFont="1" applyFill="1" applyBorder="1" applyAlignment="1">
      <alignment horizontal="center" vertical="center" shrinkToFit="1"/>
    </xf>
    <xf numFmtId="176" fontId="86" fillId="2" borderId="163" xfId="0" applyNumberFormat="1" applyFont="1" applyFill="1" applyBorder="1" applyAlignment="1">
      <alignment horizontal="center" vertical="center" shrinkToFit="1"/>
    </xf>
    <xf numFmtId="176" fontId="86" fillId="2" borderId="19" xfId="0" applyNumberFormat="1" applyFont="1" applyFill="1" applyBorder="1" applyAlignment="1">
      <alignment horizontal="center" vertical="center" shrinkToFit="1"/>
    </xf>
    <xf numFmtId="176" fontId="86" fillId="2" borderId="15" xfId="0" applyNumberFormat="1" applyFont="1" applyFill="1" applyBorder="1" applyAlignment="1">
      <alignment horizontal="center" vertical="center" shrinkToFit="1"/>
    </xf>
    <xf numFmtId="176" fontId="86" fillId="2" borderId="20" xfId="0" applyNumberFormat="1" applyFont="1" applyFill="1" applyBorder="1" applyAlignment="1">
      <alignment horizontal="center" vertical="center" shrinkToFit="1"/>
    </xf>
    <xf numFmtId="0" fontId="88" fillId="2" borderId="52" xfId="0" applyFont="1" applyFill="1" applyBorder="1" applyAlignment="1">
      <alignment horizontal="left" vertical="center" wrapText="1"/>
    </xf>
    <xf numFmtId="0" fontId="88" fillId="2" borderId="77" xfId="0" applyFont="1" applyFill="1" applyBorder="1" applyAlignment="1">
      <alignment horizontal="left" vertical="center" wrapText="1"/>
    </xf>
    <xf numFmtId="0" fontId="88" fillId="2" borderId="53" xfId="0" applyFont="1" applyFill="1" applyBorder="1" applyAlignment="1">
      <alignment horizontal="left" vertical="center" wrapText="1"/>
    </xf>
    <xf numFmtId="0" fontId="88" fillId="2" borderId="14" xfId="0" applyFont="1" applyFill="1" applyBorder="1" applyAlignment="1">
      <alignment horizontal="left" vertical="center" wrapText="1"/>
    </xf>
    <xf numFmtId="0" fontId="88" fillId="2" borderId="0" xfId="0" applyFont="1" applyFill="1" applyAlignment="1">
      <alignment horizontal="left" vertical="center" wrapText="1"/>
    </xf>
    <xf numFmtId="0" fontId="88"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Border="1" applyAlignment="1">
      <alignment horizontal="center" vertical="center" shrinkToFit="1"/>
    </xf>
    <xf numFmtId="0" fontId="93" fillId="0" borderId="9" xfId="0" applyFont="1" applyBorder="1" applyAlignment="1">
      <alignment horizontal="center" vertical="center" shrinkToFit="1"/>
    </xf>
    <xf numFmtId="0" fontId="93" fillId="0" borderId="24" xfId="0" applyFont="1" applyBorder="1" applyAlignment="1">
      <alignment horizontal="center" vertical="center" shrinkToFit="1"/>
    </xf>
    <xf numFmtId="0" fontId="93"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7" fillId="2" borderId="0" xfId="0" applyFont="1" applyFill="1" applyAlignment="1">
      <alignment horizontal="left" vertical="center"/>
    </xf>
    <xf numFmtId="0" fontId="87" fillId="2" borderId="15" xfId="0" applyFont="1" applyFill="1" applyBorder="1" applyAlignment="1">
      <alignment horizontal="left"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8" fillId="3"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85" fillId="2" borderId="34" xfId="0" applyNumberFormat="1" applyFont="1" applyFill="1" applyBorder="1" applyAlignment="1">
      <alignment horizontal="center" vertical="center"/>
    </xf>
    <xf numFmtId="176" fontId="85" fillId="2" borderId="35" xfId="0" applyNumberFormat="1" applyFont="1" applyFill="1" applyBorder="1" applyAlignment="1">
      <alignment horizontal="center" vertical="center"/>
    </xf>
    <xf numFmtId="176" fontId="85" fillId="2" borderId="36" xfId="0" applyNumberFormat="1" applyFont="1" applyFill="1" applyBorder="1" applyAlignment="1">
      <alignment horizontal="center" vertical="center"/>
    </xf>
    <xf numFmtId="176" fontId="85" fillId="2" borderId="37" xfId="0" applyNumberFormat="1" applyFont="1" applyFill="1" applyBorder="1" applyAlignment="1">
      <alignment horizontal="center" vertical="center"/>
    </xf>
    <xf numFmtId="176" fontId="85" fillId="2" borderId="13" xfId="0" applyNumberFormat="1" applyFont="1" applyFill="1" applyBorder="1" applyAlignment="1">
      <alignment horizontal="center" vertical="center"/>
    </xf>
    <xf numFmtId="0" fontId="93" fillId="0" borderId="23" xfId="0" applyFont="1" applyBorder="1" applyAlignment="1">
      <alignment horizontal="center" vertical="center" shrinkToFit="1"/>
    </xf>
    <xf numFmtId="0" fontId="87" fillId="3" borderId="5"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66" fillId="2" borderId="5" xfId="0" applyFont="1" applyFill="1" applyBorder="1" applyAlignment="1">
      <alignment horizontal="center" vertical="center"/>
    </xf>
    <xf numFmtId="0" fontId="66" fillId="2" borderId="11" xfId="0" applyFont="1" applyFill="1" applyBorder="1" applyAlignment="1">
      <alignment horizontal="center" vertical="center"/>
    </xf>
    <xf numFmtId="0" fontId="66" fillId="2" borderId="21" xfId="0" applyFont="1" applyFill="1" applyBorder="1" applyAlignment="1">
      <alignment horizontal="center" vertical="center"/>
    </xf>
    <xf numFmtId="176" fontId="86" fillId="2" borderId="68" xfId="0" applyNumberFormat="1" applyFont="1" applyFill="1" applyBorder="1" applyAlignment="1">
      <alignment horizontal="center" vertical="center"/>
    </xf>
    <xf numFmtId="176" fontId="86" fillId="2" borderId="69" xfId="0" applyNumberFormat="1" applyFont="1" applyFill="1" applyBorder="1" applyAlignment="1">
      <alignment horizontal="center" vertical="center"/>
    </xf>
    <xf numFmtId="176" fontId="86" fillId="2" borderId="70" xfId="0" applyNumberFormat="1" applyFont="1" applyFill="1" applyBorder="1" applyAlignment="1">
      <alignment horizontal="center" vertical="center"/>
    </xf>
    <xf numFmtId="0" fontId="91" fillId="2" borderId="142" xfId="0" applyFont="1" applyFill="1" applyBorder="1" applyAlignment="1">
      <alignment horizontal="center" vertical="center" wrapText="1"/>
    </xf>
    <xf numFmtId="0" fontId="77" fillId="2" borderId="153" xfId="0" applyFont="1" applyFill="1" applyBorder="1" applyAlignment="1">
      <alignment horizontal="center" vertical="center"/>
    </xf>
    <xf numFmtId="0" fontId="77" fillId="2" borderId="154" xfId="0" applyFont="1" applyFill="1" applyBorder="1" applyAlignment="1">
      <alignment horizontal="center" vertical="center"/>
    </xf>
    <xf numFmtId="0" fontId="77" fillId="2" borderId="155" xfId="0" applyFont="1" applyFill="1" applyBorder="1" applyAlignment="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91" fillId="2" borderId="179" xfId="0" applyFont="1" applyFill="1" applyBorder="1" applyAlignment="1">
      <alignment horizontal="center" vertical="center"/>
    </xf>
    <xf numFmtId="0" fontId="91" fillId="2" borderId="180" xfId="0" applyFont="1" applyFill="1" applyBorder="1" applyAlignment="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103175"/>
              <a:ext cx="177800" cy="1803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085590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68675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3971290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677900"/>
              <a:ext cx="177800" cy="16343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39942787"/>
              <a:ext cx="177800" cy="9131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604200"/>
              <a:ext cx="17780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2936200"/>
              <a:ext cx="177800" cy="2874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81275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8898850"/>
              <a:ext cx="177800" cy="26078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11325" y="267595"/>
          <a:ext cx="4527015" cy="12521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0855900"/>
              <a:ext cx="177800" cy="532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3637200"/>
              <a:ext cx="21590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3637200"/>
              <a:ext cx="21590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95951" y="312682"/>
          <a:ext cx="7591301" cy="37343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78655" y="4202430"/>
              <a:ext cx="300990" cy="40767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69130" y="4756785"/>
              <a:ext cx="300990" cy="714375"/>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69130" y="5617843"/>
              <a:ext cx="300990" cy="698090"/>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25490" y="8952647"/>
              <a:ext cx="300990" cy="375285"/>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69130" y="6478905"/>
              <a:ext cx="300990" cy="638175"/>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29114" y="8085545"/>
              <a:ext cx="216767" cy="694590"/>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25490" y="4183380"/>
              <a:ext cx="300990" cy="42672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25490" y="4763226"/>
              <a:ext cx="30099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25490" y="5617845"/>
              <a:ext cx="30099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25490" y="6478905"/>
              <a:ext cx="30099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67108" y="7250486"/>
              <a:ext cx="22913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77811" y="8083887"/>
              <a:ext cx="196438" cy="742817"/>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33882" y="7245055"/>
              <a:ext cx="300992" cy="712885"/>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78655" y="4202430"/>
              <a:ext cx="300990" cy="407670"/>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69130" y="4756785"/>
              <a:ext cx="300990" cy="714375"/>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69130" y="5617843"/>
              <a:ext cx="300990" cy="698090"/>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25490" y="8952647"/>
              <a:ext cx="300990" cy="375285"/>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69130" y="6478905"/>
              <a:ext cx="30099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29114" y="8085545"/>
              <a:ext cx="216767" cy="694590"/>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25490" y="4183380"/>
              <a:ext cx="300990" cy="42672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25490" y="4763226"/>
              <a:ext cx="30099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25490" y="5617845"/>
              <a:ext cx="30099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25490" y="6478905"/>
              <a:ext cx="30099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67108" y="7250486"/>
              <a:ext cx="22913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77811" y="8083887"/>
              <a:ext cx="196438" cy="742817"/>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33453" y="7246591"/>
              <a:ext cx="203606" cy="720545"/>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41621" y="500048"/>
          <a:ext cx="8057200" cy="32063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78655" y="4202430"/>
              <a:ext cx="300990" cy="403860"/>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69130" y="4756785"/>
              <a:ext cx="300990" cy="716280"/>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69130" y="5617843"/>
              <a:ext cx="30099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25490" y="56178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25490" y="8952647"/>
              <a:ext cx="300990" cy="375285"/>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69130" y="6478905"/>
              <a:ext cx="300990" cy="640080"/>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66990" y="808587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28261" y="41833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26144" y="47532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23404" y="6474239"/>
          <a:ext cx="30099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29114" y="8085545"/>
              <a:ext cx="216767" cy="694590"/>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69130" y="808482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25490" y="4183380"/>
              <a:ext cx="300990" cy="42672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25490" y="47632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25490" y="5617845"/>
              <a:ext cx="30099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25490" y="6478905"/>
          <a:ext cx="30099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67101" y="725426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67108" y="7252391"/>
              <a:ext cx="229138" cy="71471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25490" y="808482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77811" y="8083887"/>
              <a:ext cx="196438" cy="742817"/>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33882" y="7245055"/>
              <a:ext cx="300992" cy="712885"/>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434788" y="492924"/>
          <a:ext cx="7991987" cy="318278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25490" y="4766310"/>
              <a:ext cx="30099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25490" y="6478905"/>
              <a:ext cx="30099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78655" y="4202430"/>
              <a:ext cx="300990" cy="40767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69130" y="4756785"/>
              <a:ext cx="300990" cy="714375"/>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69130" y="5617843"/>
              <a:ext cx="300990" cy="698090"/>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25490" y="8952647"/>
              <a:ext cx="300990" cy="375285"/>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69130" y="6478905"/>
              <a:ext cx="300990" cy="638175"/>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29114" y="8085545"/>
              <a:ext cx="216767" cy="694590"/>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25490" y="4183380"/>
              <a:ext cx="300990" cy="42672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25490" y="4763226"/>
              <a:ext cx="30099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25490" y="5617845"/>
              <a:ext cx="30099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25490" y="6478905"/>
              <a:ext cx="30099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67108" y="7250486"/>
              <a:ext cx="22913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77811" y="8083887"/>
              <a:ext cx="196438" cy="742817"/>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33882" y="7245055"/>
              <a:ext cx="300992" cy="712885"/>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372600" y="472440"/>
          <a:ext cx="8010745" cy="32197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78655" y="4202430"/>
              <a:ext cx="300990" cy="40767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69130" y="4756785"/>
              <a:ext cx="300990" cy="714375"/>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69130" y="5617843"/>
              <a:ext cx="300990" cy="698090"/>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25490" y="8952647"/>
              <a:ext cx="300990" cy="375285"/>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69130" y="6478905"/>
              <a:ext cx="300990" cy="638175"/>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29114" y="8085545"/>
              <a:ext cx="216767" cy="694590"/>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25490" y="4183380"/>
              <a:ext cx="300990" cy="42672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25490" y="4763226"/>
              <a:ext cx="30099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25490" y="5617845"/>
              <a:ext cx="30099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25490" y="6478905"/>
              <a:ext cx="30099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67108" y="7250486"/>
              <a:ext cx="22913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77811" y="8083887"/>
              <a:ext cx="196438" cy="742817"/>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33882" y="7245055"/>
              <a:ext cx="300992" cy="712885"/>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78655" y="4202430"/>
              <a:ext cx="300990" cy="40767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69130" y="4756785"/>
              <a:ext cx="300990" cy="714375"/>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69130" y="5617843"/>
              <a:ext cx="300990" cy="698090"/>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25490" y="8952647"/>
              <a:ext cx="300990" cy="375285"/>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69130" y="6478905"/>
              <a:ext cx="300990" cy="638175"/>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29114" y="8085545"/>
              <a:ext cx="216767" cy="694590"/>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25490" y="4183380"/>
              <a:ext cx="300990" cy="42672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25490" y="4763226"/>
              <a:ext cx="30099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25490" y="5617845"/>
              <a:ext cx="30099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25490" y="6478905"/>
              <a:ext cx="30099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67108" y="7250486"/>
              <a:ext cx="22913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77811" y="8083887"/>
              <a:ext cx="196438" cy="742817"/>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33882" y="7245055"/>
              <a:ext cx="300992" cy="712885"/>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78655" y="4202430"/>
              <a:ext cx="300990" cy="40767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69130" y="4756785"/>
              <a:ext cx="300990" cy="714375"/>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69130" y="5617843"/>
              <a:ext cx="300990" cy="698090"/>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25490" y="8952647"/>
              <a:ext cx="300990" cy="375285"/>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69130" y="6478905"/>
              <a:ext cx="300990" cy="638175"/>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29114" y="8085545"/>
              <a:ext cx="216767" cy="694590"/>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25490" y="4183380"/>
              <a:ext cx="300990" cy="42672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25490" y="4763226"/>
              <a:ext cx="30099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25490" y="5617845"/>
              <a:ext cx="30099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25490" y="6478905"/>
              <a:ext cx="30099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67108" y="7250486"/>
              <a:ext cx="22913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77811" y="8083887"/>
              <a:ext cx="196438" cy="742817"/>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33882" y="7245055"/>
              <a:ext cx="300992" cy="712885"/>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78655" y="4202430"/>
              <a:ext cx="300990" cy="40767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69130" y="4756785"/>
              <a:ext cx="300990" cy="714375"/>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69130" y="5617843"/>
              <a:ext cx="300990" cy="698090"/>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25490" y="8952647"/>
              <a:ext cx="300990" cy="375285"/>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69130" y="6478905"/>
              <a:ext cx="300990" cy="638175"/>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29114" y="8085545"/>
              <a:ext cx="216767" cy="694590"/>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25490" y="4183380"/>
              <a:ext cx="300990" cy="42672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25490" y="4763226"/>
              <a:ext cx="30099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25490" y="5617845"/>
              <a:ext cx="30099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25490" y="6478905"/>
              <a:ext cx="30099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67108" y="7250486"/>
              <a:ext cx="22913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77811" y="8083887"/>
              <a:ext cx="196438" cy="742817"/>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33882" y="7245055"/>
              <a:ext cx="300992" cy="712885"/>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78655" y="4202430"/>
              <a:ext cx="300990" cy="40767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69130" y="4756785"/>
              <a:ext cx="300990" cy="714375"/>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69130" y="5617843"/>
              <a:ext cx="300990" cy="698090"/>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25490" y="8952647"/>
              <a:ext cx="300990" cy="375285"/>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69130" y="6478905"/>
              <a:ext cx="300990" cy="638175"/>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29114" y="8085545"/>
              <a:ext cx="216767" cy="694590"/>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25490" y="4183380"/>
              <a:ext cx="300990" cy="42672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25490" y="4763226"/>
              <a:ext cx="30099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25490" y="5617845"/>
              <a:ext cx="30099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25490" y="6478905"/>
              <a:ext cx="30099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67108" y="7250486"/>
              <a:ext cx="22913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77811" y="8083887"/>
              <a:ext cx="196438" cy="742817"/>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33882" y="7245055"/>
              <a:ext cx="300992" cy="712885"/>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09135" y="4202430"/>
              <a:ext cx="300990" cy="40767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99610" y="4756785"/>
              <a:ext cx="300990" cy="714375"/>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99610" y="5617843"/>
              <a:ext cx="300990" cy="698090"/>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5597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55970" y="8952647"/>
              <a:ext cx="300990" cy="375285"/>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99610" y="6478905"/>
              <a:ext cx="300990" cy="638175"/>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9747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5874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5662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5388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59594" y="8085545"/>
              <a:ext cx="216767" cy="694590"/>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9961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55970" y="4183380"/>
              <a:ext cx="300990" cy="42672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55970" y="4763226"/>
              <a:ext cx="30099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55970" y="5617845"/>
              <a:ext cx="30099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55970" y="6478905"/>
              <a:ext cx="30099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9758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97588" y="7250486"/>
              <a:ext cx="22913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5597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9961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08291" y="8083887"/>
              <a:ext cx="196438" cy="742817"/>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64362" y="7245055"/>
              <a:ext cx="300992" cy="712885"/>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0308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120" zoomScaleNormal="120" zoomScaleSheetLayoutView="120" zoomScalePageLayoutView="64" workbookViewId="0"/>
  </sheetViews>
  <sheetFormatPr defaultColWidth="9" defaultRowHeight="13.2"/>
  <cols>
    <col min="1" max="1" width="2.09765625" style="1" customWidth="1"/>
    <col min="2" max="2" width="3.09765625" style="1" customWidth="1"/>
    <col min="3" max="7" width="2.59765625" style="1" customWidth="1"/>
    <col min="8" max="27" width="2.5" style="1" customWidth="1"/>
    <col min="28" max="28" width="3.5" style="1" customWidth="1"/>
    <col min="29" max="36" width="2.5" style="1" customWidth="1"/>
    <col min="37" max="37" width="2.8984375" style="1" customWidth="1"/>
    <col min="38" max="38" width="2.5" style="1" customWidth="1"/>
    <col min="39" max="39" width="6.8984375" style="1" customWidth="1"/>
    <col min="40" max="43" width="5.3984375" style="1" customWidth="1"/>
    <col min="44" max="44" width="7.3984375" style="1" customWidth="1"/>
    <col min="45" max="52" width="5.3984375" style="1" customWidth="1"/>
    <col min="53" max="55" width="5.5" style="1" customWidth="1"/>
    <col min="56" max="56" width="5.8984375" style="1" customWidth="1"/>
    <col min="57" max="57" width="6" style="1" customWidth="1"/>
    <col min="58" max="58" width="5.59765625" style="1" customWidth="1"/>
    <col min="59" max="67" width="4.09765625" style="1" customWidth="1"/>
    <col min="68" max="69" width="9" style="1"/>
    <col min="70" max="70" width="9" style="1" customWidth="1"/>
    <col min="71" max="16384" width="9" style="1"/>
  </cols>
  <sheetData>
    <row r="1" spans="1:39" ht="18.75" customHeight="1">
      <c r="A1" s="246"/>
      <c r="B1" s="247" t="s">
        <v>2366</v>
      </c>
      <c r="C1" s="169"/>
      <c r="D1" s="169"/>
      <c r="E1" s="169"/>
      <c r="F1" s="169"/>
      <c r="G1" s="169"/>
      <c r="H1" s="169"/>
      <c r="I1" s="169"/>
      <c r="J1" s="169"/>
      <c r="K1" s="169"/>
      <c r="L1" s="169"/>
      <c r="M1" s="169"/>
      <c r="N1" s="169"/>
      <c r="O1" s="169"/>
      <c r="P1" s="169"/>
      <c r="Q1" s="169"/>
      <c r="R1" s="169"/>
      <c r="S1" s="169"/>
      <c r="T1" s="169"/>
      <c r="U1" s="169"/>
      <c r="V1" s="169"/>
      <c r="W1" s="169"/>
      <c r="X1" s="169"/>
      <c r="Y1" s="169"/>
      <c r="Z1" s="515" t="s">
        <v>25</v>
      </c>
      <c r="AA1" s="515"/>
      <c r="AB1" s="515"/>
      <c r="AC1" s="515"/>
      <c r="AD1" s="516"/>
      <c r="AE1" s="516"/>
      <c r="AF1" s="516"/>
      <c r="AG1" s="516"/>
      <c r="AH1" s="516"/>
      <c r="AI1" s="516"/>
      <c r="AJ1" s="516"/>
      <c r="AK1" s="516"/>
      <c r="AL1" s="246"/>
    </row>
    <row r="2" spans="1:39" ht="10.5" customHeight="1">
      <c r="A2" s="246"/>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246"/>
    </row>
    <row r="3" spans="1:39" ht="24" customHeight="1">
      <c r="A3" s="246"/>
      <c r="B3" s="517" t="s">
        <v>26</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248"/>
      <c r="AM3" s="249"/>
    </row>
    <row r="4" spans="1:39" ht="9" customHeight="1">
      <c r="A4" s="246"/>
      <c r="B4" s="250"/>
      <c r="C4" s="251"/>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246"/>
    </row>
    <row r="5" spans="1:39" ht="19.5" customHeight="1">
      <c r="A5" s="246"/>
      <c r="B5" s="252" t="s">
        <v>2160</v>
      </c>
      <c r="C5" s="252"/>
      <c r="D5" s="252"/>
      <c r="E5" s="252"/>
      <c r="F5" s="252"/>
      <c r="G5" s="252"/>
      <c r="H5" s="252"/>
      <c r="I5" s="252"/>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46"/>
    </row>
    <row r="6" spans="1:39" s="255" customFormat="1" ht="13.5" customHeight="1">
      <c r="A6" s="254"/>
      <c r="B6" s="518" t="s">
        <v>21</v>
      </c>
      <c r="C6" s="519"/>
      <c r="D6" s="519"/>
      <c r="E6" s="519"/>
      <c r="F6" s="519"/>
      <c r="G6" s="520"/>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2"/>
      <c r="AL6" s="254"/>
    </row>
    <row r="7" spans="1:39" s="255" customFormat="1" ht="25.5" customHeight="1">
      <c r="A7" s="254"/>
      <c r="B7" s="523" t="s">
        <v>20</v>
      </c>
      <c r="C7" s="524"/>
      <c r="D7" s="524"/>
      <c r="E7" s="524"/>
      <c r="F7" s="524"/>
      <c r="G7" s="525"/>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7"/>
      <c r="AL7" s="254"/>
    </row>
    <row r="8" spans="1:39" s="255" customFormat="1" ht="12.75" customHeight="1">
      <c r="A8" s="254"/>
      <c r="B8" s="549" t="s">
        <v>2161</v>
      </c>
      <c r="C8" s="550"/>
      <c r="D8" s="550"/>
      <c r="E8" s="550"/>
      <c r="F8" s="550"/>
      <c r="G8" s="551"/>
      <c r="H8" s="256" t="s">
        <v>2367</v>
      </c>
      <c r="I8" s="946"/>
      <c r="J8" s="946"/>
      <c r="K8" s="257" t="s">
        <v>2369</v>
      </c>
      <c r="L8" s="946"/>
      <c r="M8" s="947"/>
      <c r="N8" s="258"/>
      <c r="O8" s="259"/>
      <c r="P8" s="259"/>
      <c r="Q8" s="259"/>
      <c r="R8" s="259"/>
      <c r="S8" s="259"/>
      <c r="T8" s="259"/>
      <c r="U8" s="259"/>
      <c r="V8" s="259"/>
      <c r="W8" s="259"/>
      <c r="X8" s="259"/>
      <c r="Y8" s="259"/>
      <c r="Z8" s="259"/>
      <c r="AA8" s="259"/>
      <c r="AB8" s="259"/>
      <c r="AC8" s="259"/>
      <c r="AD8" s="259"/>
      <c r="AE8" s="259"/>
      <c r="AF8" s="259"/>
      <c r="AG8" s="259"/>
      <c r="AH8" s="259"/>
      <c r="AI8" s="259"/>
      <c r="AJ8" s="259"/>
      <c r="AK8" s="260"/>
      <c r="AL8" s="254"/>
    </row>
    <row r="9" spans="1:39" s="255" customFormat="1" ht="16.5" customHeight="1">
      <c r="A9" s="254"/>
      <c r="B9" s="537"/>
      <c r="C9" s="538"/>
      <c r="D9" s="538"/>
      <c r="E9" s="538"/>
      <c r="F9" s="538"/>
      <c r="G9" s="539"/>
      <c r="H9" s="552"/>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4"/>
      <c r="AL9" s="254"/>
    </row>
    <row r="10" spans="1:39" s="255" customFormat="1" ht="16.5" customHeight="1">
      <c r="A10" s="254"/>
      <c r="B10" s="537"/>
      <c r="C10" s="538"/>
      <c r="D10" s="538"/>
      <c r="E10" s="538"/>
      <c r="F10" s="538"/>
      <c r="G10" s="539"/>
      <c r="H10" s="555"/>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1"/>
      <c r="AL10" s="254"/>
    </row>
    <row r="11" spans="1:39" s="255" customFormat="1" ht="13.5" customHeight="1">
      <c r="A11" s="254"/>
      <c r="B11" s="556" t="s">
        <v>21</v>
      </c>
      <c r="C11" s="557"/>
      <c r="D11" s="557"/>
      <c r="E11" s="557"/>
      <c r="F11" s="557"/>
      <c r="G11" s="558"/>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2"/>
      <c r="AL11" s="254"/>
    </row>
    <row r="12" spans="1:39" s="255" customFormat="1" ht="22.5" customHeight="1">
      <c r="A12" s="254"/>
      <c r="B12" s="537" t="s">
        <v>2162</v>
      </c>
      <c r="C12" s="538"/>
      <c r="D12" s="538"/>
      <c r="E12" s="538"/>
      <c r="F12" s="538"/>
      <c r="G12" s="539"/>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1"/>
      <c r="AL12" s="254"/>
    </row>
    <row r="13" spans="1:39" s="255" customFormat="1" ht="18.75" customHeight="1">
      <c r="A13" s="254"/>
      <c r="B13" s="542" t="s">
        <v>2163</v>
      </c>
      <c r="C13" s="542"/>
      <c r="D13" s="542"/>
      <c r="E13" s="542"/>
      <c r="F13" s="542"/>
      <c r="G13" s="542"/>
      <c r="H13" s="543" t="s">
        <v>24</v>
      </c>
      <c r="I13" s="542"/>
      <c r="J13" s="542"/>
      <c r="K13" s="542"/>
      <c r="L13" s="544"/>
      <c r="M13" s="545"/>
      <c r="N13" s="545"/>
      <c r="O13" s="545"/>
      <c r="P13" s="545"/>
      <c r="Q13" s="545"/>
      <c r="R13" s="545"/>
      <c r="S13" s="545"/>
      <c r="T13" s="545"/>
      <c r="U13" s="546"/>
      <c r="V13" s="547" t="s">
        <v>2368</v>
      </c>
      <c r="W13" s="548"/>
      <c r="X13" s="548"/>
      <c r="Y13" s="543"/>
      <c r="Z13" s="544"/>
      <c r="AA13" s="545"/>
      <c r="AB13" s="545"/>
      <c r="AC13" s="545"/>
      <c r="AD13" s="545"/>
      <c r="AE13" s="545"/>
      <c r="AF13" s="545"/>
      <c r="AG13" s="545"/>
      <c r="AH13" s="545"/>
      <c r="AI13" s="545"/>
      <c r="AJ13" s="545"/>
      <c r="AK13" s="546"/>
      <c r="AL13" s="254"/>
    </row>
    <row r="14" spans="1:39" ht="7.5" customHeight="1">
      <c r="A14" s="246"/>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46"/>
    </row>
    <row r="15" spans="1:39" ht="18" customHeight="1">
      <c r="A15" s="246"/>
      <c r="B15" s="261" t="s">
        <v>29</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46"/>
    </row>
    <row r="16" spans="1:39" ht="18.75" customHeight="1">
      <c r="A16" s="246"/>
      <c r="B16" s="263" t="s">
        <v>30</v>
      </c>
      <c r="C16" s="264"/>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246"/>
    </row>
    <row r="17" spans="1:55" ht="18.75" customHeight="1">
      <c r="B17" s="559" t="s">
        <v>31</v>
      </c>
      <c r="C17" s="560"/>
      <c r="D17" s="560"/>
      <c r="E17" s="560"/>
      <c r="F17" s="560"/>
      <c r="G17" s="560"/>
      <c r="H17" s="560"/>
      <c r="I17" s="560"/>
      <c r="J17" s="560"/>
      <c r="K17" s="560"/>
      <c r="L17" s="560"/>
      <c r="M17" s="560"/>
      <c r="N17" s="560"/>
      <c r="O17" s="560"/>
      <c r="P17" s="560"/>
      <c r="Q17" s="560"/>
      <c r="R17" s="560"/>
      <c r="S17" s="560"/>
      <c r="T17" s="560"/>
      <c r="U17" s="560"/>
      <c r="V17" s="560"/>
      <c r="W17" s="562"/>
      <c r="X17" s="169"/>
      <c r="Y17" s="169"/>
      <c r="Z17" s="169"/>
      <c r="AA17" s="169"/>
      <c r="AB17" s="169"/>
      <c r="AC17" s="169"/>
      <c r="AD17" s="169"/>
      <c r="AE17" s="169"/>
      <c r="AF17" s="169"/>
      <c r="AG17" s="169"/>
      <c r="AH17" s="169"/>
      <c r="AI17" s="169"/>
      <c r="AJ17" s="169"/>
      <c r="AK17" s="169"/>
      <c r="AL17" s="246"/>
    </row>
    <row r="18" spans="1:55" ht="26.25" customHeight="1">
      <c r="A18" s="246"/>
      <c r="B18" s="265" t="s">
        <v>33</v>
      </c>
      <c r="C18" s="951" t="s">
        <v>34</v>
      </c>
      <c r="D18" s="951"/>
      <c r="E18" s="951"/>
      <c r="F18" s="951"/>
      <c r="G18" s="951"/>
      <c r="H18" s="951"/>
      <c r="I18" s="951"/>
      <c r="J18" s="951"/>
      <c r="K18" s="951"/>
      <c r="L18" s="951"/>
      <c r="M18" s="951"/>
      <c r="N18" s="951"/>
      <c r="O18" s="951"/>
      <c r="P18" s="955"/>
      <c r="Q18" s="952">
        <f>SUM('別紙様式6-2 事業所個票１:事業所個票10'!V51,'別紙様式6-2 事業所個票１:事業所個票10'!AC51)</f>
        <v>0</v>
      </c>
      <c r="R18" s="953"/>
      <c r="S18" s="953"/>
      <c r="T18" s="953"/>
      <c r="U18" s="953"/>
      <c r="V18" s="954"/>
      <c r="W18" s="266" t="s">
        <v>2405</v>
      </c>
      <c r="X18" s="246"/>
      <c r="Y18" s="246"/>
      <c r="Z18" s="169"/>
      <c r="AA18" s="169"/>
      <c r="AB18" s="169"/>
      <c r="AC18" s="169"/>
      <c r="AD18" s="246"/>
      <c r="AE18" s="246"/>
      <c r="AF18" s="246"/>
      <c r="AG18" s="246"/>
      <c r="AH18" s="246"/>
      <c r="AI18" s="246"/>
      <c r="AJ18" s="246"/>
      <c r="AK18" s="246"/>
      <c r="AL18" s="246"/>
    </row>
    <row r="19" spans="1:55" ht="26.25" customHeight="1" thickBot="1">
      <c r="A19" s="246"/>
      <c r="B19" s="267"/>
      <c r="C19" s="268" t="s">
        <v>35</v>
      </c>
      <c r="D19" s="563" t="s">
        <v>36</v>
      </c>
      <c r="E19" s="563"/>
      <c r="F19" s="563"/>
      <c r="G19" s="563"/>
      <c r="H19" s="563"/>
      <c r="I19" s="563"/>
      <c r="J19" s="563"/>
      <c r="K19" s="563"/>
      <c r="L19" s="563"/>
      <c r="M19" s="563"/>
      <c r="N19" s="563"/>
      <c r="O19" s="563"/>
      <c r="P19" s="564"/>
      <c r="Q19" s="952">
        <f>SUM('別紙様式6-2 事業所個票１:事業所個票10'!BI51)</f>
        <v>0</v>
      </c>
      <c r="R19" s="953"/>
      <c r="S19" s="953"/>
      <c r="T19" s="953"/>
      <c r="U19" s="953"/>
      <c r="V19" s="954"/>
      <c r="W19" s="266" t="s">
        <v>32</v>
      </c>
      <c r="X19" s="246"/>
      <c r="Y19" s="246"/>
      <c r="Z19" s="169"/>
      <c r="AA19" s="169"/>
      <c r="AB19" s="246"/>
      <c r="AC19" s="246"/>
      <c r="AD19" s="246"/>
      <c r="AE19" s="246"/>
      <c r="AF19" s="246"/>
      <c r="AG19" s="246"/>
      <c r="AH19" s="246"/>
      <c r="AI19" s="246"/>
      <c r="AJ19" s="246"/>
      <c r="AK19" s="246"/>
      <c r="AL19" s="246"/>
    </row>
    <row r="20" spans="1:55" ht="30" customHeight="1" thickBot="1">
      <c r="A20" s="246"/>
      <c r="B20" s="269"/>
      <c r="C20" s="270"/>
      <c r="D20" s="271" t="s">
        <v>37</v>
      </c>
      <c r="E20" s="563" t="s">
        <v>38</v>
      </c>
      <c r="F20" s="563"/>
      <c r="G20" s="563"/>
      <c r="H20" s="563"/>
      <c r="I20" s="563"/>
      <c r="J20" s="563"/>
      <c r="K20" s="563"/>
      <c r="L20" s="563"/>
      <c r="M20" s="563"/>
      <c r="N20" s="563"/>
      <c r="O20" s="563"/>
      <c r="P20" s="956"/>
      <c r="Q20" s="570"/>
      <c r="R20" s="571"/>
      <c r="S20" s="571"/>
      <c r="T20" s="571"/>
      <c r="U20" s="571"/>
      <c r="V20" s="572"/>
      <c r="W20" s="272" t="s">
        <v>32</v>
      </c>
      <c r="X20" s="169" t="s">
        <v>39</v>
      </c>
      <c r="Y20" s="273" t="str">
        <f>IF(Q20&gt;Q19,"×","")</f>
        <v/>
      </c>
      <c r="Z20" s="246"/>
      <c r="AA20" s="246"/>
      <c r="AB20" s="246"/>
      <c r="AC20" s="246"/>
      <c r="AD20" s="246"/>
      <c r="AE20" s="246"/>
      <c r="AF20" s="246"/>
      <c r="AG20" s="246"/>
      <c r="AH20" s="246"/>
      <c r="AI20" s="246"/>
      <c r="AJ20" s="246"/>
      <c r="AK20" s="246"/>
      <c r="AL20" s="246"/>
      <c r="AM20" s="948" t="s">
        <v>2221</v>
      </c>
      <c r="AN20" s="949"/>
      <c r="AO20" s="949"/>
      <c r="AP20" s="949"/>
      <c r="AQ20" s="949"/>
      <c r="AR20" s="949"/>
      <c r="AS20" s="949"/>
      <c r="AT20" s="949"/>
      <c r="AU20" s="949"/>
      <c r="AV20" s="949"/>
      <c r="AW20" s="949"/>
      <c r="AX20" s="949"/>
      <c r="AY20" s="949"/>
      <c r="AZ20" s="949"/>
      <c r="BA20" s="949"/>
      <c r="BB20" s="949"/>
      <c r="BC20" s="950"/>
    </row>
    <row r="21" spans="1:55" ht="28.5" customHeight="1" thickBot="1">
      <c r="A21" s="246"/>
      <c r="B21" s="274" t="s">
        <v>40</v>
      </c>
      <c r="C21" s="563" t="s">
        <v>2222</v>
      </c>
      <c r="D21" s="951"/>
      <c r="E21" s="951"/>
      <c r="F21" s="951"/>
      <c r="G21" s="951"/>
      <c r="H21" s="951"/>
      <c r="I21" s="951"/>
      <c r="J21" s="951"/>
      <c r="K21" s="951"/>
      <c r="L21" s="951"/>
      <c r="M21" s="951"/>
      <c r="N21" s="951"/>
      <c r="O21" s="951"/>
      <c r="P21" s="951"/>
      <c r="Q21" s="952">
        <f>Q18-Q20</f>
        <v>0</v>
      </c>
      <c r="R21" s="953"/>
      <c r="S21" s="953"/>
      <c r="T21" s="953"/>
      <c r="U21" s="953"/>
      <c r="V21" s="954"/>
      <c r="W21" s="275" t="s">
        <v>32</v>
      </c>
      <c r="X21" s="169" t="s">
        <v>39</v>
      </c>
      <c r="Y21" s="567" t="str">
        <f>IFERROR(IF(Q22&gt;=Q21,"○","×"),"")</f>
        <v>○</v>
      </c>
      <c r="Z21" s="246"/>
      <c r="AA21" s="246"/>
      <c r="AB21" s="246"/>
      <c r="AC21" s="246"/>
      <c r="AD21" s="246"/>
      <c r="AE21" s="246"/>
      <c r="AF21" s="246"/>
      <c r="AG21" s="246"/>
      <c r="AH21" s="246"/>
      <c r="AI21" s="246"/>
      <c r="AJ21" s="246"/>
      <c r="AK21" s="246"/>
      <c r="AL21" s="246"/>
      <c r="AM21" s="578" t="s">
        <v>2323</v>
      </c>
      <c r="AN21" s="579"/>
      <c r="AO21" s="579"/>
      <c r="AP21" s="579"/>
      <c r="AQ21" s="579"/>
      <c r="AR21" s="579"/>
      <c r="AS21" s="579"/>
      <c r="AT21" s="579"/>
      <c r="AU21" s="579"/>
      <c r="AV21" s="579"/>
      <c r="AW21" s="579"/>
      <c r="AX21" s="579"/>
      <c r="AY21" s="579"/>
      <c r="AZ21" s="579"/>
      <c r="BA21" s="579"/>
      <c r="BB21" s="579"/>
      <c r="BC21" s="580"/>
    </row>
    <row r="22" spans="1:55" ht="30" customHeight="1" thickBot="1">
      <c r="A22" s="246"/>
      <c r="B22" s="274" t="s">
        <v>41</v>
      </c>
      <c r="C22" s="563" t="s">
        <v>42</v>
      </c>
      <c r="D22" s="563"/>
      <c r="E22" s="563"/>
      <c r="F22" s="563"/>
      <c r="G22" s="563"/>
      <c r="H22" s="563"/>
      <c r="I22" s="563"/>
      <c r="J22" s="563"/>
      <c r="K22" s="563"/>
      <c r="L22" s="563"/>
      <c r="M22" s="563"/>
      <c r="N22" s="563"/>
      <c r="O22" s="563"/>
      <c r="P22" s="563"/>
      <c r="Q22" s="570"/>
      <c r="R22" s="571"/>
      <c r="S22" s="571"/>
      <c r="T22" s="571"/>
      <c r="U22" s="571"/>
      <c r="V22" s="572"/>
      <c r="W22" s="276" t="s">
        <v>32</v>
      </c>
      <c r="X22" s="169" t="s">
        <v>39</v>
      </c>
      <c r="Y22" s="569"/>
      <c r="Z22" s="169"/>
      <c r="AA22" s="169"/>
      <c r="AB22" s="246"/>
      <c r="AC22" s="246"/>
      <c r="AD22" s="246"/>
      <c r="AE22" s="246"/>
      <c r="AF22" s="246"/>
      <c r="AG22" s="246"/>
      <c r="AH22" s="246"/>
      <c r="AI22" s="246"/>
      <c r="AJ22" s="246"/>
      <c r="AK22" s="246"/>
      <c r="AL22" s="246"/>
    </row>
    <row r="23" spans="1:55" ht="12.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246"/>
      <c r="AC23" s="246"/>
      <c r="AD23" s="246"/>
      <c r="AE23" s="246"/>
      <c r="AF23" s="246"/>
      <c r="AG23" s="246"/>
      <c r="AH23" s="246"/>
      <c r="AI23" s="246"/>
      <c r="AJ23" s="246"/>
      <c r="AK23" s="246"/>
      <c r="AL23" s="246"/>
    </row>
    <row r="24" spans="1:55" ht="17.25" customHeight="1" thickBot="1">
      <c r="A24" s="246"/>
      <c r="B24" s="559" t="s">
        <v>43</v>
      </c>
      <c r="C24" s="560"/>
      <c r="D24" s="560"/>
      <c r="E24" s="560"/>
      <c r="F24" s="560"/>
      <c r="G24" s="560"/>
      <c r="H24" s="560"/>
      <c r="I24" s="560"/>
      <c r="J24" s="560"/>
      <c r="K24" s="560"/>
      <c r="L24" s="560"/>
      <c r="M24" s="560"/>
      <c r="N24" s="560"/>
      <c r="O24" s="560"/>
      <c r="P24" s="560"/>
      <c r="Q24" s="561"/>
      <c r="R24" s="561"/>
      <c r="S24" s="561"/>
      <c r="T24" s="561"/>
      <c r="U24" s="561"/>
      <c r="V24" s="561"/>
      <c r="W24" s="562"/>
      <c r="X24" s="169"/>
      <c r="Y24" s="169"/>
      <c r="Z24" s="169"/>
      <c r="AA24" s="169"/>
      <c r="AB24" s="246"/>
      <c r="AC24" s="246"/>
      <c r="AD24" s="246"/>
      <c r="AE24" s="246"/>
      <c r="AF24" s="246"/>
      <c r="AG24" s="246"/>
      <c r="AH24" s="246"/>
      <c r="AI24" s="246"/>
      <c r="AJ24" s="246"/>
      <c r="AK24" s="246"/>
      <c r="AL24" s="246"/>
    </row>
    <row r="25" spans="1:55" ht="27" customHeight="1" thickBot="1">
      <c r="A25" s="246"/>
      <c r="B25" s="274" t="s">
        <v>44</v>
      </c>
      <c r="C25" s="563" t="s">
        <v>2223</v>
      </c>
      <c r="D25" s="563"/>
      <c r="E25" s="563"/>
      <c r="F25" s="563"/>
      <c r="G25" s="563"/>
      <c r="H25" s="563"/>
      <c r="I25" s="563"/>
      <c r="J25" s="563"/>
      <c r="K25" s="563"/>
      <c r="L25" s="563"/>
      <c r="M25" s="563"/>
      <c r="N25" s="563"/>
      <c r="O25" s="563"/>
      <c r="P25" s="564"/>
      <c r="Q25" s="565">
        <f>Q19-Q20</f>
        <v>0</v>
      </c>
      <c r="R25" s="566"/>
      <c r="S25" s="566"/>
      <c r="T25" s="566"/>
      <c r="U25" s="566"/>
      <c r="V25" s="566"/>
      <c r="W25" s="266" t="s">
        <v>32</v>
      </c>
      <c r="X25" s="169" t="s">
        <v>39</v>
      </c>
      <c r="Y25" s="531" t="str">
        <f>IFERROR(IF(Q25&lt;=0,"",IF(Q26&gt;=Q25,"○","△")),"")</f>
        <v/>
      </c>
      <c r="Z25" s="169" t="s">
        <v>39</v>
      </c>
      <c r="AA25" s="567" t="str">
        <f>IFERROR(IF(Y25="△",IF(Q28&gt;=Q25,"○","×"),""),"")</f>
        <v/>
      </c>
      <c r="AB25" s="246"/>
      <c r="AC25" s="246"/>
      <c r="AD25" s="246"/>
      <c r="AE25" s="246"/>
      <c r="AF25" s="246"/>
      <c r="AG25" s="246"/>
      <c r="AH25" s="246"/>
      <c r="AI25" s="246"/>
      <c r="AJ25" s="246"/>
      <c r="AK25" s="246"/>
      <c r="AL25" s="246"/>
    </row>
    <row r="26" spans="1:55" ht="37.5" customHeight="1" thickBot="1">
      <c r="A26" s="246"/>
      <c r="B26" s="274" t="s">
        <v>45</v>
      </c>
      <c r="C26" s="563" t="s">
        <v>2324</v>
      </c>
      <c r="D26" s="563"/>
      <c r="E26" s="563"/>
      <c r="F26" s="563"/>
      <c r="G26" s="563"/>
      <c r="H26" s="563"/>
      <c r="I26" s="563"/>
      <c r="J26" s="563"/>
      <c r="K26" s="563"/>
      <c r="L26" s="563"/>
      <c r="M26" s="563"/>
      <c r="N26" s="563"/>
      <c r="O26" s="563"/>
      <c r="P26" s="564"/>
      <c r="Q26" s="570"/>
      <c r="R26" s="571"/>
      <c r="S26" s="571"/>
      <c r="T26" s="571"/>
      <c r="U26" s="571"/>
      <c r="V26" s="572"/>
      <c r="W26" s="266" t="s">
        <v>32</v>
      </c>
      <c r="X26" s="169" t="s">
        <v>39</v>
      </c>
      <c r="Y26" s="532"/>
      <c r="Z26" s="169"/>
      <c r="AA26" s="568"/>
      <c r="AB26" s="246"/>
      <c r="AC26" s="246"/>
      <c r="AD26" s="246"/>
      <c r="AE26" s="246"/>
      <c r="AF26" s="246"/>
      <c r="AG26" s="246"/>
      <c r="AH26" s="246"/>
      <c r="AI26" s="246"/>
      <c r="AJ26" s="246"/>
      <c r="AK26" s="246"/>
      <c r="AL26" s="246"/>
    </row>
    <row r="27" spans="1:55" ht="26.25" customHeight="1" thickBot="1">
      <c r="A27" s="246"/>
      <c r="B27" s="274" t="s">
        <v>46</v>
      </c>
      <c r="C27" s="563" t="s">
        <v>2224</v>
      </c>
      <c r="D27" s="563"/>
      <c r="E27" s="563"/>
      <c r="F27" s="563"/>
      <c r="G27" s="563"/>
      <c r="H27" s="563"/>
      <c r="I27" s="563"/>
      <c r="J27" s="563"/>
      <c r="K27" s="563"/>
      <c r="L27" s="563"/>
      <c r="M27" s="563"/>
      <c r="N27" s="563"/>
      <c r="O27" s="563"/>
      <c r="P27" s="564"/>
      <c r="Q27" s="570"/>
      <c r="R27" s="571"/>
      <c r="S27" s="571"/>
      <c r="T27" s="571"/>
      <c r="U27" s="571"/>
      <c r="V27" s="572"/>
      <c r="W27" s="266" t="s">
        <v>32</v>
      </c>
      <c r="X27" s="169"/>
      <c r="Y27" s="169"/>
      <c r="Z27" s="169"/>
      <c r="AA27" s="568"/>
      <c r="AB27" s="246"/>
      <c r="AC27" s="246"/>
      <c r="AD27" s="246"/>
      <c r="AE27" s="246"/>
      <c r="AF27" s="246"/>
      <c r="AG27" s="246"/>
      <c r="AH27" s="246"/>
      <c r="AI27" s="246"/>
      <c r="AJ27" s="246"/>
      <c r="AK27" s="246"/>
      <c r="AL27" s="246"/>
      <c r="AM27" s="582" t="s">
        <v>2325</v>
      </c>
      <c r="AN27" s="583"/>
      <c r="AO27" s="583"/>
      <c r="AP27" s="583"/>
      <c r="AQ27" s="583"/>
      <c r="AR27" s="583"/>
      <c r="AS27" s="583"/>
      <c r="AT27" s="583"/>
      <c r="AU27" s="583"/>
      <c r="AV27" s="583"/>
      <c r="AW27" s="583"/>
      <c r="AX27" s="583"/>
      <c r="AY27" s="583"/>
      <c r="AZ27" s="583"/>
      <c r="BA27" s="583"/>
      <c r="BB27" s="583"/>
      <c r="BC27" s="584"/>
    </row>
    <row r="28" spans="1:55" ht="16.5" customHeight="1" thickBot="1">
      <c r="A28" s="246"/>
      <c r="B28" s="274" t="s">
        <v>47</v>
      </c>
      <c r="C28" s="563" t="s">
        <v>2225</v>
      </c>
      <c r="D28" s="563"/>
      <c r="E28" s="563"/>
      <c r="F28" s="563"/>
      <c r="G28" s="563"/>
      <c r="H28" s="563"/>
      <c r="I28" s="563"/>
      <c r="J28" s="563"/>
      <c r="K28" s="563"/>
      <c r="L28" s="563"/>
      <c r="M28" s="563"/>
      <c r="N28" s="563"/>
      <c r="O28" s="563"/>
      <c r="P28" s="564"/>
      <c r="Q28" s="588">
        <f>Q26+Q27</f>
        <v>0</v>
      </c>
      <c r="R28" s="589"/>
      <c r="S28" s="589"/>
      <c r="T28" s="589"/>
      <c r="U28" s="589"/>
      <c r="V28" s="590"/>
      <c r="W28" s="266" t="s">
        <v>32</v>
      </c>
      <c r="X28" s="246"/>
      <c r="Y28" s="246"/>
      <c r="Z28" s="246" t="s">
        <v>39</v>
      </c>
      <c r="AA28" s="569"/>
      <c r="AB28" s="246"/>
      <c r="AC28" s="246"/>
      <c r="AD28" s="246"/>
      <c r="AE28" s="246"/>
      <c r="AF28" s="246"/>
      <c r="AG28" s="246"/>
      <c r="AH28" s="246"/>
      <c r="AI28" s="246"/>
      <c r="AJ28" s="246"/>
      <c r="AK28" s="246"/>
      <c r="AL28" s="246"/>
      <c r="AM28" s="585"/>
      <c r="AN28" s="586"/>
      <c r="AO28" s="586"/>
      <c r="AP28" s="586"/>
      <c r="AQ28" s="586"/>
      <c r="AR28" s="586"/>
      <c r="AS28" s="586"/>
      <c r="AT28" s="586"/>
      <c r="AU28" s="586"/>
      <c r="AV28" s="586"/>
      <c r="AW28" s="586"/>
      <c r="AX28" s="586"/>
      <c r="AY28" s="586"/>
      <c r="AZ28" s="586"/>
      <c r="BA28" s="586"/>
      <c r="BB28" s="586"/>
      <c r="BC28" s="587"/>
    </row>
    <row r="29" spans="1:55" ht="3.75" customHeight="1">
      <c r="A29" s="169"/>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U29" s="277"/>
      <c r="AV29" s="278"/>
      <c r="AW29" s="278"/>
      <c r="AX29" s="278"/>
      <c r="AY29" s="278"/>
      <c r="AZ29" s="278"/>
    </row>
    <row r="30" spans="1:55" ht="16.5" customHeight="1">
      <c r="A30" s="279"/>
      <c r="B30" s="280" t="s">
        <v>27</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row>
    <row r="31" spans="1:55" ht="37.5" customHeight="1">
      <c r="A31" s="246"/>
      <c r="B31" s="281" t="s">
        <v>28</v>
      </c>
      <c r="C31" s="573" t="s">
        <v>2379</v>
      </c>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246"/>
    </row>
    <row r="32" spans="1:55" ht="48" customHeight="1">
      <c r="A32" s="246"/>
      <c r="B32" s="281" t="s">
        <v>28</v>
      </c>
      <c r="C32" s="573" t="s">
        <v>2226</v>
      </c>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246"/>
    </row>
    <row r="33" spans="1:55" ht="24.75" customHeight="1">
      <c r="A33" s="246"/>
      <c r="B33" s="281" t="s">
        <v>28</v>
      </c>
      <c r="C33" s="573" t="s">
        <v>2227</v>
      </c>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246"/>
    </row>
    <row r="34" spans="1:55" ht="35.25" customHeight="1">
      <c r="A34" s="246"/>
      <c r="B34" s="281" t="s">
        <v>28</v>
      </c>
      <c r="C34" s="573" t="s">
        <v>2326</v>
      </c>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246"/>
    </row>
    <row r="35" spans="1:55" ht="6.75" customHeight="1">
      <c r="A35" s="246"/>
      <c r="B35" s="282"/>
      <c r="C35" s="280"/>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1:55" ht="18" customHeight="1" thickBot="1">
      <c r="A36" s="246"/>
      <c r="B36" s="263" t="s">
        <v>2145</v>
      </c>
      <c r="C36" s="264"/>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246"/>
      <c r="AM36" s="159"/>
      <c r="BA36" s="283"/>
    </row>
    <row r="37" spans="1:55" ht="18.75" customHeight="1" thickBot="1">
      <c r="A37" s="246"/>
      <c r="B37" s="574" t="b">
        <v>1</v>
      </c>
      <c r="C37" s="575"/>
      <c r="D37" s="576" t="s">
        <v>48</v>
      </c>
      <c r="E37" s="577"/>
      <c r="F37" s="577"/>
      <c r="G37" s="577"/>
      <c r="H37" s="577"/>
      <c r="I37" s="577"/>
      <c r="J37" s="577"/>
      <c r="K37" s="577"/>
      <c r="L37" s="577"/>
      <c r="M37" s="577"/>
      <c r="N37" s="577"/>
      <c r="O37" s="577"/>
      <c r="P37" s="577"/>
      <c r="Q37" s="577"/>
      <c r="R37" s="577"/>
      <c r="S37" s="577"/>
      <c r="T37" s="577"/>
      <c r="U37" s="577"/>
      <c r="V37" s="577"/>
      <c r="W37" s="577"/>
      <c r="X37" s="577"/>
      <c r="Y37" s="577"/>
      <c r="Z37" s="577"/>
      <c r="AA37" s="169" t="s">
        <v>39</v>
      </c>
      <c r="AB37" s="273" t="str">
        <f>IFERROR(IF(AM36=TRUE,"○","×"),"")</f>
        <v>×</v>
      </c>
      <c r="AC37" s="169"/>
      <c r="AD37" s="169"/>
      <c r="AE37" s="169"/>
      <c r="AF37" s="169"/>
      <c r="AG37" s="169"/>
      <c r="AH37" s="169"/>
      <c r="AI37" s="169"/>
      <c r="AJ37" s="169"/>
      <c r="AK37" s="169"/>
      <c r="AL37" s="246"/>
      <c r="AM37" s="578" t="s">
        <v>49</v>
      </c>
      <c r="AN37" s="579"/>
      <c r="AO37" s="579"/>
      <c r="AP37" s="579"/>
      <c r="AQ37" s="579"/>
      <c r="AR37" s="579"/>
      <c r="AS37" s="579"/>
      <c r="AT37" s="579"/>
      <c r="AU37" s="579"/>
      <c r="AV37" s="579"/>
      <c r="AW37" s="579"/>
      <c r="AX37" s="579"/>
      <c r="AY37" s="579"/>
      <c r="AZ37" s="579"/>
      <c r="BA37" s="579"/>
      <c r="BB37" s="579"/>
      <c r="BC37" s="580"/>
    </row>
    <row r="38" spans="1:55" ht="3.75" customHeight="1">
      <c r="A38" s="246"/>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246"/>
      <c r="AM38" s="284"/>
      <c r="AN38" s="284"/>
      <c r="AO38" s="284"/>
      <c r="AP38" s="284"/>
      <c r="AQ38" s="284"/>
      <c r="AR38" s="284"/>
      <c r="AS38" s="284"/>
      <c r="AT38" s="284"/>
      <c r="AU38" s="284"/>
      <c r="AV38" s="284"/>
      <c r="AW38" s="284"/>
      <c r="AX38" s="284"/>
      <c r="AY38" s="284"/>
      <c r="AZ38" s="284"/>
      <c r="BA38" s="284"/>
      <c r="BB38" s="284"/>
      <c r="BC38" s="284"/>
    </row>
    <row r="39" spans="1:55" ht="11.25" customHeight="1">
      <c r="A39" s="246"/>
      <c r="B39" s="280" t="s">
        <v>27</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246"/>
      <c r="AM39" s="284"/>
      <c r="AN39" s="284"/>
      <c r="AO39" s="284"/>
      <c r="AP39" s="284"/>
      <c r="AQ39" s="284"/>
      <c r="AR39" s="284"/>
      <c r="AS39" s="284"/>
      <c r="AT39" s="284"/>
      <c r="AU39" s="284"/>
      <c r="AV39" s="284"/>
      <c r="AW39" s="284"/>
      <c r="AX39" s="284"/>
      <c r="AY39" s="284"/>
      <c r="AZ39" s="284"/>
      <c r="BA39" s="284"/>
      <c r="BB39" s="284"/>
      <c r="BC39" s="284"/>
    </row>
    <row r="40" spans="1:55" ht="45.75" customHeight="1">
      <c r="A40" s="246"/>
      <c r="B40" s="281" t="s">
        <v>28</v>
      </c>
      <c r="C40" s="581" t="s">
        <v>2228</v>
      </c>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246"/>
    </row>
    <row r="41" spans="1:55" ht="24.75" customHeight="1" thickBot="1">
      <c r="A41" s="246"/>
      <c r="B41" s="281" t="s">
        <v>28</v>
      </c>
      <c r="C41" s="581" t="s">
        <v>50</v>
      </c>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246"/>
    </row>
    <row r="42" spans="1:55" ht="22.5" customHeight="1" thickBot="1">
      <c r="A42" s="246"/>
      <c r="B42" s="285" t="s">
        <v>51</v>
      </c>
      <c r="C42" s="279"/>
      <c r="D42" s="279"/>
      <c r="E42" s="279"/>
      <c r="F42" s="279"/>
      <c r="G42" s="279"/>
      <c r="H42" s="279"/>
      <c r="I42" s="279"/>
      <c r="J42" s="279"/>
      <c r="K42" s="27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73" t="str">
        <f>IFERROR(IF(AND(AND(Q43&lt;&gt;"",T43&lt;&gt;"",AA43&lt;&gt;"",AD43&lt;&gt;""),OR(AM50=TRUE,AM51=TRUE,AM52=TRUE,AM53=TRUE,AND(AM54=TRUE,AE44&lt;&gt;"")),OR(AR49=TRUE,AR50=TRUE,AND(AR51=TRUE,Y46&lt;&gt;"")),AND(F48&lt;&gt;"",P54&lt;&gt;"",S54&lt;&gt;""),OR(AR52=TRUE,AR53=TRUE),OR(AR54=TRUE,N55&lt;&gt;"")),"○","×"),"")</f>
        <v>×</v>
      </c>
      <c r="AL42" s="246"/>
      <c r="AM42" s="602" t="s">
        <v>2327</v>
      </c>
      <c r="AN42" s="579"/>
      <c r="AO42" s="579"/>
      <c r="AP42" s="579"/>
      <c r="AQ42" s="579"/>
      <c r="AR42" s="579"/>
      <c r="AS42" s="579"/>
      <c r="AT42" s="579"/>
      <c r="AU42" s="579"/>
      <c r="AV42" s="579"/>
      <c r="AW42" s="579"/>
      <c r="AX42" s="579"/>
      <c r="AY42" s="579"/>
      <c r="AZ42" s="579"/>
      <c r="BA42" s="579"/>
      <c r="BB42" s="579"/>
      <c r="BC42" s="580"/>
    </row>
    <row r="43" spans="1:55" ht="21.75" customHeight="1" thickBot="1">
      <c r="A43" s="246"/>
      <c r="B43" s="533" t="s">
        <v>52</v>
      </c>
      <c r="C43" s="534"/>
      <c r="D43" s="534"/>
      <c r="E43" s="534"/>
      <c r="F43" s="534"/>
      <c r="G43" s="534"/>
      <c r="H43" s="534"/>
      <c r="I43" s="534"/>
      <c r="J43" s="534"/>
      <c r="K43" s="534"/>
      <c r="L43" s="534"/>
      <c r="M43" s="534"/>
      <c r="N43" s="603"/>
      <c r="O43" s="604" t="s">
        <v>53</v>
      </c>
      <c r="P43" s="605"/>
      <c r="Q43" s="606">
        <v>6</v>
      </c>
      <c r="R43" s="606"/>
      <c r="S43" s="286" t="s">
        <v>54</v>
      </c>
      <c r="T43" s="607">
        <v>6</v>
      </c>
      <c r="U43" s="608"/>
      <c r="V43" s="287" t="s">
        <v>55</v>
      </c>
      <c r="W43" s="609" t="s">
        <v>56</v>
      </c>
      <c r="X43" s="609"/>
      <c r="Y43" s="609" t="s">
        <v>53</v>
      </c>
      <c r="Z43" s="610"/>
      <c r="AA43" s="607">
        <v>7</v>
      </c>
      <c r="AB43" s="608"/>
      <c r="AC43" s="288" t="s">
        <v>54</v>
      </c>
      <c r="AD43" s="607">
        <v>5</v>
      </c>
      <c r="AE43" s="608"/>
      <c r="AF43" s="287" t="s">
        <v>55</v>
      </c>
      <c r="AG43" s="287" t="s">
        <v>57</v>
      </c>
      <c r="AH43" s="287">
        <f>IF(Q43&gt;=1,(AA43*12+AD43)-(Q43*12+T43)+1,"")</f>
        <v>12</v>
      </c>
      <c r="AI43" s="609" t="s">
        <v>58</v>
      </c>
      <c r="AJ43" s="609"/>
      <c r="AK43" s="289" t="s">
        <v>59</v>
      </c>
      <c r="AL43" s="246"/>
      <c r="AM43" s="278"/>
      <c r="BB43" s="283"/>
    </row>
    <row r="44" spans="1:55" s="255" customFormat="1" ht="25.5" customHeight="1" thickBot="1">
      <c r="A44" s="254"/>
      <c r="B44" s="591" t="s">
        <v>60</v>
      </c>
      <c r="C44" s="592"/>
      <c r="D44" s="592"/>
      <c r="E44" s="592"/>
      <c r="F44" s="290" t="b">
        <v>1</v>
      </c>
      <c r="G44" s="593" t="s">
        <v>61</v>
      </c>
      <c r="H44" s="594"/>
      <c r="I44" s="595"/>
      <c r="J44" s="291" t="b">
        <v>0</v>
      </c>
      <c r="K44" s="593" t="s">
        <v>62</v>
      </c>
      <c r="L44" s="594"/>
      <c r="M44" s="594"/>
      <c r="N44" s="594"/>
      <c r="O44" s="596"/>
      <c r="P44" s="292" t="b">
        <v>0</v>
      </c>
      <c r="Q44" s="597" t="s">
        <v>63</v>
      </c>
      <c r="R44" s="598"/>
      <c r="S44" s="598"/>
      <c r="T44" s="598"/>
      <c r="U44" s="598"/>
      <c r="V44" s="599"/>
      <c r="W44" s="292"/>
      <c r="X44" s="597" t="s">
        <v>64</v>
      </c>
      <c r="Y44" s="598"/>
      <c r="Z44" s="599"/>
      <c r="AA44" s="292" t="b">
        <v>1</v>
      </c>
      <c r="AB44" s="600" t="s">
        <v>65</v>
      </c>
      <c r="AC44" s="601"/>
      <c r="AD44" s="293" t="s">
        <v>6</v>
      </c>
      <c r="AE44" s="612"/>
      <c r="AF44" s="612"/>
      <c r="AG44" s="612"/>
      <c r="AH44" s="612"/>
      <c r="AI44" s="612"/>
      <c r="AJ44" s="613" t="s">
        <v>66</v>
      </c>
      <c r="AK44" s="614"/>
      <c r="AL44" s="254"/>
      <c r="AM44" s="602" t="s">
        <v>2146</v>
      </c>
      <c r="AN44" s="579"/>
      <c r="AO44" s="579"/>
      <c r="AP44" s="579"/>
      <c r="AQ44" s="579"/>
      <c r="AR44" s="579"/>
      <c r="AS44" s="579"/>
      <c r="AT44" s="579"/>
      <c r="AU44" s="579"/>
      <c r="AV44" s="579"/>
      <c r="AW44" s="579"/>
      <c r="AX44" s="579"/>
      <c r="AY44" s="579"/>
      <c r="AZ44" s="579"/>
      <c r="BA44" s="579"/>
      <c r="BB44" s="579"/>
      <c r="BC44" s="580"/>
    </row>
    <row r="45" spans="1:55" s="255" customFormat="1" ht="18.75" customHeight="1" thickBot="1">
      <c r="A45" s="254"/>
      <c r="B45" s="667" t="s">
        <v>67</v>
      </c>
      <c r="C45" s="668"/>
      <c r="D45" s="668"/>
      <c r="E45" s="668"/>
      <c r="F45" s="294" t="s">
        <v>68</v>
      </c>
      <c r="G45" s="295"/>
      <c r="H45" s="296"/>
      <c r="I45" s="296"/>
      <c r="J45" s="264"/>
      <c r="K45" s="296"/>
      <c r="L45" s="296"/>
      <c r="M45" s="296"/>
      <c r="N45" s="296"/>
      <c r="O45" s="296"/>
      <c r="P45" s="297"/>
      <c r="Q45" s="296"/>
      <c r="R45" s="296"/>
      <c r="S45" s="296"/>
      <c r="T45" s="296"/>
      <c r="U45" s="296"/>
      <c r="V45" s="296"/>
      <c r="W45" s="297"/>
      <c r="X45" s="296"/>
      <c r="Y45" s="296"/>
      <c r="Z45" s="264"/>
      <c r="AA45" s="264"/>
      <c r="AB45" s="296"/>
      <c r="AC45" s="296"/>
      <c r="AD45" s="296"/>
      <c r="AE45" s="296"/>
      <c r="AF45" s="296"/>
      <c r="AG45" s="296"/>
      <c r="AH45" s="296"/>
      <c r="AI45" s="296"/>
      <c r="AJ45" s="296"/>
      <c r="AK45" s="298"/>
      <c r="AL45" s="254"/>
    </row>
    <row r="46" spans="1:55" s="255" customFormat="1" ht="15" customHeight="1">
      <c r="A46" s="254"/>
      <c r="B46" s="669"/>
      <c r="C46" s="670"/>
      <c r="D46" s="670"/>
      <c r="E46" s="670"/>
      <c r="F46" s="299" t="b">
        <v>1</v>
      </c>
      <c r="G46" s="300" t="s">
        <v>2229</v>
      </c>
      <c r="H46" s="264"/>
      <c r="I46" s="264"/>
      <c r="J46" s="264"/>
      <c r="K46" s="264"/>
      <c r="L46" s="264"/>
      <c r="M46" s="301" t="b">
        <v>1</v>
      </c>
      <c r="N46" s="300" t="s">
        <v>2230</v>
      </c>
      <c r="O46" s="264"/>
      <c r="P46" s="264"/>
      <c r="Q46" s="297"/>
      <c r="R46" s="297"/>
      <c r="S46" s="300"/>
      <c r="T46" s="301" t="b">
        <v>1</v>
      </c>
      <c r="U46" s="300" t="s">
        <v>65</v>
      </c>
      <c r="V46" s="297"/>
      <c r="W46" s="264"/>
      <c r="X46" s="300" t="s">
        <v>69</v>
      </c>
      <c r="Y46" s="615"/>
      <c r="Z46" s="615"/>
      <c r="AA46" s="615"/>
      <c r="AB46" s="615"/>
      <c r="AC46" s="615"/>
      <c r="AD46" s="615"/>
      <c r="AE46" s="615"/>
      <c r="AF46" s="615"/>
      <c r="AG46" s="615"/>
      <c r="AH46" s="615"/>
      <c r="AI46" s="615"/>
      <c r="AJ46" s="615"/>
      <c r="AK46" s="302" t="s">
        <v>70</v>
      </c>
      <c r="AL46" s="254"/>
      <c r="AM46" s="582" t="s">
        <v>2146</v>
      </c>
      <c r="AN46" s="616"/>
      <c r="AO46" s="616"/>
      <c r="AP46" s="616"/>
      <c r="AQ46" s="616"/>
      <c r="AR46" s="616"/>
      <c r="AS46" s="616"/>
      <c r="AT46" s="616"/>
      <c r="AU46" s="616"/>
      <c r="AV46" s="616"/>
      <c r="AW46" s="616"/>
      <c r="AX46" s="616"/>
      <c r="AY46" s="616"/>
      <c r="AZ46" s="616"/>
      <c r="BA46" s="616"/>
      <c r="BB46" s="616"/>
      <c r="BC46" s="617"/>
    </row>
    <row r="47" spans="1:55" s="255" customFormat="1" ht="19.5" customHeight="1" thickBot="1">
      <c r="A47" s="254"/>
      <c r="B47" s="669"/>
      <c r="C47" s="670"/>
      <c r="D47" s="670"/>
      <c r="E47" s="670"/>
      <c r="F47" s="303" t="s">
        <v>71</v>
      </c>
      <c r="G47" s="300"/>
      <c r="H47" s="264"/>
      <c r="I47" s="264"/>
      <c r="J47" s="264"/>
      <c r="K47" s="264"/>
      <c r="L47" s="264"/>
      <c r="M47" s="264"/>
      <c r="N47" s="264"/>
      <c r="O47" s="297"/>
      <c r="P47" s="297"/>
      <c r="Q47" s="300"/>
      <c r="R47" s="300"/>
      <c r="S47" s="300"/>
      <c r="T47" s="304"/>
      <c r="U47" s="304"/>
      <c r="V47" s="304"/>
      <c r="W47" s="304"/>
      <c r="X47" s="304"/>
      <c r="Z47" s="304"/>
      <c r="AA47" s="304"/>
      <c r="AB47" s="304"/>
      <c r="AC47" s="304"/>
      <c r="AD47" s="304"/>
      <c r="AE47" s="304"/>
      <c r="AF47" s="304"/>
      <c r="AG47" s="304"/>
      <c r="AH47" s="304"/>
      <c r="AI47" s="304"/>
      <c r="AJ47" s="304"/>
      <c r="AK47" s="302"/>
      <c r="AL47" s="254"/>
      <c r="AM47" s="618"/>
      <c r="AN47" s="619"/>
      <c r="AO47" s="619"/>
      <c r="AP47" s="619"/>
      <c r="AQ47" s="619"/>
      <c r="AR47" s="619"/>
      <c r="AS47" s="619"/>
      <c r="AT47" s="619"/>
      <c r="AU47" s="619"/>
      <c r="AV47" s="619"/>
      <c r="AW47" s="619"/>
      <c r="AX47" s="619"/>
      <c r="AY47" s="619"/>
      <c r="AZ47" s="619"/>
      <c r="BA47" s="619"/>
      <c r="BB47" s="619"/>
      <c r="BC47" s="620"/>
    </row>
    <row r="48" spans="1:55" s="255" customFormat="1" ht="20.25" customHeight="1">
      <c r="A48" s="254"/>
      <c r="B48" s="669"/>
      <c r="C48" s="670"/>
      <c r="D48" s="670"/>
      <c r="E48" s="670"/>
      <c r="F48" s="621"/>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3"/>
      <c r="AL48" s="254"/>
    </row>
    <row r="49" spans="1:59" s="255" customFormat="1" ht="18" customHeight="1">
      <c r="A49" s="254"/>
      <c r="B49" s="669"/>
      <c r="C49" s="670"/>
      <c r="D49" s="670"/>
      <c r="E49" s="670"/>
      <c r="F49" s="624"/>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6"/>
      <c r="AL49" s="254"/>
      <c r="AM49" s="305" t="s">
        <v>2231</v>
      </c>
      <c r="AR49" s="159" t="b">
        <v>0</v>
      </c>
      <c r="AS49" s="611" t="s">
        <v>2229</v>
      </c>
      <c r="AT49" s="611"/>
    </row>
    <row r="50" spans="1:59" s="255" customFormat="1" ht="18" customHeight="1">
      <c r="A50" s="254"/>
      <c r="B50" s="669"/>
      <c r="C50" s="670"/>
      <c r="D50" s="670"/>
      <c r="E50" s="670"/>
      <c r="F50" s="624"/>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6"/>
      <c r="AL50" s="254"/>
      <c r="AM50" s="159" t="b">
        <v>0</v>
      </c>
      <c r="AN50" s="611" t="s">
        <v>2232</v>
      </c>
      <c r="AO50" s="611"/>
      <c r="AP50" s="611"/>
      <c r="AR50" s="159" t="b">
        <v>0</v>
      </c>
      <c r="AS50" s="611" t="s">
        <v>2230</v>
      </c>
      <c r="AT50" s="611"/>
    </row>
    <row r="51" spans="1:59" s="255" customFormat="1" ht="18" customHeight="1">
      <c r="A51" s="254"/>
      <c r="B51" s="669"/>
      <c r="C51" s="670"/>
      <c r="D51" s="670"/>
      <c r="E51" s="670"/>
      <c r="F51" s="624"/>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6"/>
      <c r="AL51" s="254"/>
      <c r="AM51" s="159" t="b">
        <v>0</v>
      </c>
      <c r="AN51" s="611" t="s">
        <v>62</v>
      </c>
      <c r="AO51" s="611"/>
      <c r="AP51" s="611"/>
      <c r="AR51" s="159" t="b">
        <v>0</v>
      </c>
      <c r="AS51" s="611" t="s">
        <v>65</v>
      </c>
      <c r="AT51" s="611"/>
    </row>
    <row r="52" spans="1:59" s="255" customFormat="1" ht="18" customHeight="1">
      <c r="A52" s="254"/>
      <c r="B52" s="669"/>
      <c r="C52" s="670"/>
      <c r="D52" s="670"/>
      <c r="E52" s="670"/>
      <c r="F52" s="627"/>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9"/>
      <c r="AL52" s="254"/>
      <c r="AM52" s="159" t="b">
        <v>0</v>
      </c>
      <c r="AN52" s="611" t="s">
        <v>63</v>
      </c>
      <c r="AO52" s="611"/>
      <c r="AP52" s="611"/>
      <c r="AR52" s="159" t="b">
        <v>0</v>
      </c>
      <c r="AS52" s="611" t="s">
        <v>2233</v>
      </c>
      <c r="AT52" s="611"/>
    </row>
    <row r="53" spans="1:59" s="255" customFormat="1" ht="18.75" customHeight="1">
      <c r="A53" s="254"/>
      <c r="B53" s="669"/>
      <c r="C53" s="670"/>
      <c r="D53" s="670"/>
      <c r="E53" s="670"/>
      <c r="F53" s="306" t="s">
        <v>72</v>
      </c>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307"/>
      <c r="AL53" s="254"/>
      <c r="AM53" s="159" t="b">
        <v>0</v>
      </c>
      <c r="AN53" s="611" t="s">
        <v>64</v>
      </c>
      <c r="AO53" s="611"/>
      <c r="AP53" s="611"/>
      <c r="AQ53" s="1"/>
      <c r="AR53" s="159" t="b">
        <v>0</v>
      </c>
      <c r="AS53" s="611" t="s">
        <v>78</v>
      </c>
      <c r="AT53" s="611"/>
      <c r="AV53" s="1"/>
      <c r="AW53" s="1"/>
      <c r="AX53" s="1"/>
      <c r="AY53" s="1"/>
      <c r="AZ53" s="1"/>
      <c r="BG53" s="1"/>
    </row>
    <row r="54" spans="1:59" ht="18.75" customHeight="1">
      <c r="A54" s="246"/>
      <c r="B54" s="671"/>
      <c r="C54" s="672"/>
      <c r="D54" s="672"/>
      <c r="E54" s="672"/>
      <c r="F54" s="308" t="s">
        <v>73</v>
      </c>
      <c r="G54" s="309"/>
      <c r="H54" s="309"/>
      <c r="I54" s="309"/>
      <c r="J54" s="309"/>
      <c r="K54" s="309"/>
      <c r="L54" s="309"/>
      <c r="M54" s="646" t="s">
        <v>74</v>
      </c>
      <c r="N54" s="647"/>
      <c r="O54" s="647"/>
      <c r="P54" s="647"/>
      <c r="Q54" s="647"/>
      <c r="R54" s="304" t="s">
        <v>75</v>
      </c>
      <c r="S54" s="647"/>
      <c r="T54" s="647"/>
      <c r="U54" s="304" t="s">
        <v>76</v>
      </c>
      <c r="V54" s="304" t="s">
        <v>69</v>
      </c>
      <c r="W54" s="310"/>
      <c r="X54" s="311" t="s">
        <v>77</v>
      </c>
      <c r="Y54" s="304"/>
      <c r="Z54" s="304"/>
      <c r="AA54" s="310"/>
      <c r="AB54" s="311" t="s">
        <v>78</v>
      </c>
      <c r="AC54" s="304"/>
      <c r="AD54" s="304" t="s">
        <v>70</v>
      </c>
      <c r="AE54" s="312"/>
      <c r="AF54" s="312"/>
      <c r="AG54" s="312"/>
      <c r="AH54" s="312"/>
      <c r="AI54" s="312"/>
      <c r="AJ54" s="312"/>
      <c r="AK54" s="313"/>
      <c r="AL54" s="254"/>
      <c r="AM54" s="159" t="b">
        <v>0</v>
      </c>
      <c r="AN54" s="611" t="s">
        <v>65</v>
      </c>
      <c r="AO54" s="611"/>
      <c r="AP54" s="611"/>
      <c r="AR54" s="159" t="b">
        <v>0</v>
      </c>
      <c r="AS54" s="611" t="s">
        <v>2234</v>
      </c>
      <c r="AT54" s="611"/>
    </row>
    <row r="55" spans="1:59" ht="24.75" customHeight="1">
      <c r="A55" s="246"/>
      <c r="B55" s="648" t="s">
        <v>79</v>
      </c>
      <c r="C55" s="649"/>
      <c r="D55" s="649"/>
      <c r="E55" s="650"/>
      <c r="F55" s="654"/>
      <c r="G55" s="656" t="s">
        <v>80</v>
      </c>
      <c r="H55" s="657"/>
      <c r="I55" s="658"/>
      <c r="J55" s="656" t="s">
        <v>81</v>
      </c>
      <c r="K55" s="657"/>
      <c r="L55" s="657"/>
      <c r="M55" s="662"/>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4"/>
      <c r="AL55" s="312"/>
      <c r="AM55" s="255"/>
    </row>
    <row r="56" spans="1:59" ht="18.75" customHeight="1" thickBot="1">
      <c r="A56" s="246"/>
      <c r="B56" s="651"/>
      <c r="C56" s="652"/>
      <c r="D56" s="652"/>
      <c r="E56" s="653"/>
      <c r="F56" s="655"/>
      <c r="G56" s="659"/>
      <c r="H56" s="660"/>
      <c r="I56" s="661"/>
      <c r="J56" s="659"/>
      <c r="K56" s="660"/>
      <c r="L56" s="660"/>
      <c r="M56" s="661"/>
      <c r="N56" s="665"/>
      <c r="O56" s="665"/>
      <c r="P56" s="665"/>
      <c r="Q56" s="665"/>
      <c r="R56" s="665"/>
      <c r="S56" s="665"/>
      <c r="T56" s="665"/>
      <c r="U56" s="665"/>
      <c r="V56" s="665"/>
      <c r="W56" s="665"/>
      <c r="X56" s="665"/>
      <c r="Y56" s="665"/>
      <c r="Z56" s="665"/>
      <c r="AA56" s="665"/>
      <c r="AB56" s="665"/>
      <c r="AC56" s="665"/>
      <c r="AD56" s="665"/>
      <c r="AE56" s="665"/>
      <c r="AF56" s="665"/>
      <c r="AG56" s="665"/>
      <c r="AH56" s="665"/>
      <c r="AI56" s="665"/>
      <c r="AJ56" s="665"/>
      <c r="AK56" s="666"/>
      <c r="AL56" s="312"/>
      <c r="BB56" s="283"/>
    </row>
    <row r="57" spans="1:59" ht="7.5" customHeight="1">
      <c r="A57" s="246"/>
      <c r="B57" s="314"/>
      <c r="C57" s="314"/>
      <c r="D57" s="314"/>
      <c r="E57" s="314"/>
      <c r="F57" s="311"/>
      <c r="G57" s="312"/>
      <c r="H57" s="312"/>
      <c r="I57" s="312"/>
      <c r="J57" s="312"/>
      <c r="K57" s="312"/>
      <c r="L57" s="312"/>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254"/>
      <c r="AM57" s="255"/>
      <c r="BA57" s="283"/>
    </row>
    <row r="58" spans="1:59" ht="21" customHeight="1">
      <c r="A58" s="246"/>
      <c r="B58" s="630" t="s">
        <v>82</v>
      </c>
      <c r="C58" s="630"/>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246"/>
    </row>
    <row r="59" spans="1:59" ht="33" customHeight="1" thickBot="1">
      <c r="A59" s="246"/>
      <c r="B59" s="631" t="s">
        <v>2235</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1"/>
      <c r="AL59" s="246"/>
      <c r="AS59" s="283"/>
    </row>
    <row r="60" spans="1:59" ht="18.75" customHeight="1">
      <c r="A60" s="246"/>
      <c r="B60" s="315" t="s">
        <v>33</v>
      </c>
      <c r="C60" s="632" t="s">
        <v>83</v>
      </c>
      <c r="D60" s="633"/>
      <c r="E60" s="633"/>
      <c r="F60" s="633"/>
      <c r="G60" s="633"/>
      <c r="H60" s="633"/>
      <c r="I60" s="633"/>
      <c r="J60" s="633"/>
      <c r="K60" s="633"/>
      <c r="L60" s="633"/>
      <c r="M60" s="633"/>
      <c r="N60" s="633"/>
      <c r="O60" s="633"/>
      <c r="P60" s="633"/>
      <c r="Q60" s="633"/>
      <c r="R60" s="633"/>
      <c r="S60" s="634"/>
      <c r="T60" s="635">
        <f>SUM('別紙様式6-2 事業所個票１:事業所個票10'!$BN$51)</f>
        <v>0</v>
      </c>
      <c r="U60" s="636"/>
      <c r="V60" s="636"/>
      <c r="W60" s="636"/>
      <c r="X60" s="636"/>
      <c r="Y60" s="637"/>
      <c r="Z60" s="275" t="s">
        <v>32</v>
      </c>
      <c r="AA60" s="264" t="s">
        <v>39</v>
      </c>
      <c r="AB60" s="638" t="str">
        <f>IFERROR(IF(T61&gt;=T60,"○","×"),"")</f>
        <v>○</v>
      </c>
      <c r="AC60" s="316"/>
      <c r="AD60" s="317"/>
      <c r="AE60" s="317"/>
      <c r="AF60" s="317"/>
      <c r="AG60" s="317"/>
      <c r="AH60" s="317"/>
      <c r="AI60" s="317"/>
      <c r="AJ60" s="317"/>
      <c r="AK60" s="317"/>
      <c r="AL60" s="246"/>
      <c r="AM60" s="582" t="s">
        <v>2236</v>
      </c>
      <c r="AN60" s="583"/>
      <c r="AO60" s="583"/>
      <c r="AP60" s="583"/>
      <c r="AQ60" s="583"/>
      <c r="AR60" s="583"/>
      <c r="AS60" s="583"/>
      <c r="AT60" s="583"/>
      <c r="AU60" s="583"/>
      <c r="AV60" s="583"/>
      <c r="AW60" s="583"/>
      <c r="AX60" s="583"/>
      <c r="AY60" s="583"/>
      <c r="AZ60" s="583"/>
      <c r="BA60" s="583"/>
      <c r="BB60" s="583"/>
      <c r="BC60" s="584"/>
    </row>
    <row r="61" spans="1:59" ht="27" customHeight="1" thickBot="1">
      <c r="A61" s="246"/>
      <c r="B61" s="315" t="s">
        <v>40</v>
      </c>
      <c r="C61" s="640" t="s">
        <v>84</v>
      </c>
      <c r="D61" s="641"/>
      <c r="E61" s="641"/>
      <c r="F61" s="641"/>
      <c r="G61" s="641"/>
      <c r="H61" s="641"/>
      <c r="I61" s="641"/>
      <c r="J61" s="641"/>
      <c r="K61" s="641"/>
      <c r="L61" s="641"/>
      <c r="M61" s="641"/>
      <c r="N61" s="641"/>
      <c r="O61" s="641"/>
      <c r="P61" s="641"/>
      <c r="Q61" s="641"/>
      <c r="R61" s="641"/>
      <c r="S61" s="642"/>
      <c r="T61" s="643"/>
      <c r="U61" s="644"/>
      <c r="V61" s="644"/>
      <c r="W61" s="644"/>
      <c r="X61" s="644"/>
      <c r="Y61" s="645"/>
      <c r="Z61" s="266" t="s">
        <v>32</v>
      </c>
      <c r="AA61" s="264" t="s">
        <v>39</v>
      </c>
      <c r="AB61" s="639"/>
      <c r="AC61" s="316"/>
      <c r="AD61" s="317"/>
      <c r="AE61" s="317"/>
      <c r="AF61" s="317"/>
      <c r="AG61" s="317"/>
      <c r="AH61" s="317"/>
      <c r="AI61" s="317"/>
      <c r="AJ61" s="317"/>
      <c r="AK61" s="317"/>
      <c r="AL61" s="246"/>
      <c r="AM61" s="585"/>
      <c r="AN61" s="586"/>
      <c r="AO61" s="586"/>
      <c r="AP61" s="586"/>
      <c r="AQ61" s="586"/>
      <c r="AR61" s="586"/>
      <c r="AS61" s="586"/>
      <c r="AT61" s="586"/>
      <c r="AU61" s="586"/>
      <c r="AV61" s="586"/>
      <c r="AW61" s="586"/>
      <c r="AX61" s="586"/>
      <c r="AY61" s="586"/>
      <c r="AZ61" s="586"/>
      <c r="BA61" s="586"/>
      <c r="BB61" s="586"/>
      <c r="BC61" s="587"/>
    </row>
    <row r="62" spans="1:59" ht="3.75" customHeight="1">
      <c r="A62" s="246"/>
      <c r="B62" s="280"/>
      <c r="C62" s="318"/>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319"/>
      <c r="AN62" s="319"/>
      <c r="AO62" s="319"/>
      <c r="AP62" s="319"/>
      <c r="BB62" s="283"/>
    </row>
    <row r="63" spans="1:59">
      <c r="A63" s="246"/>
      <c r="B63" s="280" t="s">
        <v>27</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320"/>
      <c r="AM63" s="319"/>
      <c r="AN63" s="319"/>
      <c r="AO63" s="319"/>
      <c r="AP63" s="319"/>
      <c r="BB63" s="283"/>
    </row>
    <row r="64" spans="1:59" ht="33.75" customHeight="1">
      <c r="A64" s="246"/>
      <c r="B64" s="281" t="s">
        <v>28</v>
      </c>
      <c r="C64" s="581" t="s">
        <v>2328</v>
      </c>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320"/>
      <c r="AM64" s="319"/>
      <c r="AN64" s="319"/>
      <c r="AO64" s="319"/>
      <c r="AP64" s="319"/>
      <c r="BB64" s="283"/>
    </row>
    <row r="65" spans="1:81" ht="7.5" customHeight="1">
      <c r="A65" s="246"/>
      <c r="B65" s="28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0"/>
      <c r="AM65" s="319"/>
      <c r="AN65" s="319"/>
      <c r="AO65" s="319"/>
      <c r="AP65" s="319"/>
      <c r="BB65" s="283"/>
    </row>
    <row r="66" spans="1:81" ht="30.75" customHeight="1" thickBot="1">
      <c r="A66" s="246"/>
      <c r="B66" s="682" t="s">
        <v>2329</v>
      </c>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246"/>
    </row>
    <row r="67" spans="1:81" ht="23.25" customHeight="1" thickBot="1">
      <c r="A67" s="246"/>
      <c r="B67" s="683" t="s">
        <v>87</v>
      </c>
      <c r="C67" s="684"/>
      <c r="D67" s="684"/>
      <c r="E67" s="684"/>
      <c r="F67" s="684"/>
      <c r="G67" s="684"/>
      <c r="H67" s="684"/>
      <c r="I67" s="684"/>
      <c r="J67" s="684"/>
      <c r="K67" s="684"/>
      <c r="L67" s="684"/>
      <c r="M67" s="684"/>
      <c r="N67" s="684"/>
      <c r="O67" s="684"/>
      <c r="P67" s="684"/>
      <c r="Q67" s="684"/>
      <c r="R67" s="684"/>
      <c r="S67" s="685"/>
      <c r="T67" s="686">
        <f>SUM('別紙様式6-2 事業所個票１:事業所個票10'!BV51)</f>
        <v>0</v>
      </c>
      <c r="U67" s="687"/>
      <c r="V67" s="687"/>
      <c r="W67" s="687"/>
      <c r="X67" s="687"/>
      <c r="Y67" s="322" t="s">
        <v>32</v>
      </c>
      <c r="Z67" s="323" t="s">
        <v>39</v>
      </c>
      <c r="AA67" s="324"/>
      <c r="AB67" s="246"/>
      <c r="AC67" s="246"/>
      <c r="AD67" s="246"/>
      <c r="AE67" s="246"/>
      <c r="AF67" s="246"/>
      <c r="AG67" s="246" t="s">
        <v>39</v>
      </c>
      <c r="AH67" s="325" t="str">
        <f>IF(T68&lt;T67,"×","")</f>
        <v/>
      </c>
      <c r="AI67" s="246"/>
      <c r="AJ67" s="246"/>
      <c r="AK67" s="246"/>
      <c r="AL67" s="246"/>
      <c r="AM67" s="602" t="s">
        <v>2330</v>
      </c>
      <c r="AN67" s="688"/>
      <c r="AO67" s="688"/>
      <c r="AP67" s="688"/>
      <c r="AQ67" s="688"/>
      <c r="AR67" s="688"/>
      <c r="AS67" s="688"/>
      <c r="AT67" s="688"/>
      <c r="AU67" s="688"/>
      <c r="AV67" s="688"/>
      <c r="AW67" s="688"/>
      <c r="AX67" s="688"/>
      <c r="AY67" s="688"/>
      <c r="AZ67" s="688"/>
      <c r="BA67" s="688"/>
      <c r="BB67" s="688"/>
      <c r="BC67" s="689"/>
    </row>
    <row r="68" spans="1:81" ht="23.25" customHeight="1" thickBot="1">
      <c r="A68" s="246"/>
      <c r="B68" s="690" t="s">
        <v>2331</v>
      </c>
      <c r="C68" s="691"/>
      <c r="D68" s="691"/>
      <c r="E68" s="691"/>
      <c r="F68" s="691"/>
      <c r="G68" s="691"/>
      <c r="H68" s="691"/>
      <c r="I68" s="691"/>
      <c r="J68" s="691"/>
      <c r="K68" s="691"/>
      <c r="L68" s="691"/>
      <c r="M68" s="691"/>
      <c r="N68" s="691"/>
      <c r="O68" s="691"/>
      <c r="P68" s="691"/>
      <c r="Q68" s="691"/>
      <c r="R68" s="691"/>
      <c r="S68" s="691"/>
      <c r="T68" s="692"/>
      <c r="U68" s="693"/>
      <c r="V68" s="693"/>
      <c r="W68" s="693"/>
      <c r="X68" s="694"/>
      <c r="Y68" s="326" t="s">
        <v>32</v>
      </c>
      <c r="Z68" s="246"/>
      <c r="AA68" s="327" t="s">
        <v>69</v>
      </c>
      <c r="AB68" s="695">
        <f>IFERROR(T69/T67*100,0)</f>
        <v>0</v>
      </c>
      <c r="AC68" s="696"/>
      <c r="AD68" s="697"/>
      <c r="AE68" s="328" t="s">
        <v>88</v>
      </c>
      <c r="AF68" s="328" t="s">
        <v>70</v>
      </c>
      <c r="AG68" s="246" t="s">
        <v>39</v>
      </c>
      <c r="AH68" s="273" t="str">
        <f>IF(T67=0,"",(IF(AB68&gt;=200/3,"○","×")))</f>
        <v/>
      </c>
      <c r="AI68" s="311"/>
      <c r="AJ68" s="311"/>
      <c r="AK68" s="311"/>
      <c r="AL68" s="246"/>
      <c r="AM68" s="602" t="s">
        <v>2332</v>
      </c>
      <c r="AN68" s="688"/>
      <c r="AO68" s="688"/>
      <c r="AP68" s="688"/>
      <c r="AQ68" s="688"/>
      <c r="AR68" s="688"/>
      <c r="AS68" s="688"/>
      <c r="AT68" s="688"/>
      <c r="AU68" s="688"/>
      <c r="AV68" s="688"/>
      <c r="AW68" s="688"/>
      <c r="AX68" s="688"/>
      <c r="AY68" s="688"/>
      <c r="AZ68" s="688"/>
      <c r="BA68" s="688"/>
      <c r="BB68" s="688"/>
      <c r="BC68" s="689"/>
    </row>
    <row r="69" spans="1:81" ht="19.5" customHeight="1" thickBot="1">
      <c r="A69" s="246"/>
      <c r="B69" s="329"/>
      <c r="C69" s="673" t="s">
        <v>2333</v>
      </c>
      <c r="D69" s="673"/>
      <c r="E69" s="673"/>
      <c r="F69" s="673"/>
      <c r="G69" s="673"/>
      <c r="H69" s="673"/>
      <c r="I69" s="673"/>
      <c r="J69" s="673"/>
      <c r="K69" s="673"/>
      <c r="L69" s="673"/>
      <c r="M69" s="673"/>
      <c r="N69" s="673"/>
      <c r="O69" s="673"/>
      <c r="P69" s="673"/>
      <c r="Q69" s="673"/>
      <c r="R69" s="673"/>
      <c r="S69" s="673"/>
      <c r="T69" s="675"/>
      <c r="U69" s="676"/>
      <c r="V69" s="676"/>
      <c r="W69" s="676"/>
      <c r="X69" s="677"/>
      <c r="Y69" s="330" t="s">
        <v>32</v>
      </c>
      <c r="Z69" s="331" t="s">
        <v>39</v>
      </c>
      <c r="AA69" s="98"/>
      <c r="AB69" s="332"/>
      <c r="AC69" s="333"/>
      <c r="AD69" s="334"/>
      <c r="AE69" s="334"/>
      <c r="AF69" s="328"/>
      <c r="AG69" s="246"/>
      <c r="AH69" s="246"/>
      <c r="AI69" s="311"/>
      <c r="AJ69" s="246"/>
      <c r="AK69" s="311"/>
      <c r="AL69" s="311"/>
    </row>
    <row r="70" spans="1:81" ht="16.5" customHeight="1">
      <c r="A70" s="246"/>
      <c r="B70" s="335"/>
      <c r="C70" s="674"/>
      <c r="D70" s="674"/>
      <c r="E70" s="674"/>
      <c r="F70" s="674"/>
      <c r="G70" s="674"/>
      <c r="H70" s="674"/>
      <c r="I70" s="674"/>
      <c r="J70" s="674"/>
      <c r="K70" s="674"/>
      <c r="L70" s="674"/>
      <c r="M70" s="674"/>
      <c r="N70" s="674"/>
      <c r="O70" s="674"/>
      <c r="P70" s="674"/>
      <c r="Q70" s="674"/>
      <c r="R70" s="674"/>
      <c r="S70" s="674"/>
      <c r="T70" s="336" t="s">
        <v>69</v>
      </c>
      <c r="U70" s="678">
        <f>T69/10</f>
        <v>0</v>
      </c>
      <c r="V70" s="678"/>
      <c r="W70" s="678"/>
      <c r="X70" s="99" t="s">
        <v>32</v>
      </c>
      <c r="Y70" s="3" t="s">
        <v>70</v>
      </c>
      <c r="Z70" s="246"/>
      <c r="AA70" s="246"/>
      <c r="AB70" s="246"/>
      <c r="AC70" s="246"/>
      <c r="AD70" s="246"/>
      <c r="AE70" s="246"/>
      <c r="AF70" s="246"/>
      <c r="AG70" s="246"/>
      <c r="AH70" s="337"/>
      <c r="AI70" s="311"/>
      <c r="AJ70" s="311"/>
      <c r="AK70" s="311"/>
      <c r="AL70" s="311"/>
    </row>
    <row r="71" spans="1:81" ht="9.75" customHeight="1">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311"/>
      <c r="AK71" s="311"/>
      <c r="AL71" s="311"/>
    </row>
    <row r="72" spans="1:81" ht="20.25" customHeight="1">
      <c r="A72" s="246"/>
      <c r="B72" s="679" t="s">
        <v>89</v>
      </c>
      <c r="C72" s="680"/>
      <c r="D72" s="680"/>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246"/>
    </row>
    <row r="73" spans="1:81" s="338" customFormat="1" ht="14.25" customHeight="1">
      <c r="A73" s="280"/>
      <c r="B73" s="280"/>
      <c r="C73" s="318" t="s">
        <v>90</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row>
    <row r="74" spans="1:81" s="338" customFormat="1" ht="15" customHeight="1" thickBot="1">
      <c r="A74" s="280"/>
      <c r="B74" s="280"/>
      <c r="C74" s="250" t="s">
        <v>85</v>
      </c>
      <c r="D74" s="681" t="s">
        <v>2334</v>
      </c>
      <c r="E74" s="681"/>
      <c r="F74" s="681"/>
      <c r="G74" s="681"/>
      <c r="H74" s="681"/>
      <c r="I74" s="681"/>
      <c r="J74" s="681"/>
      <c r="K74" s="681"/>
      <c r="L74" s="681"/>
      <c r="M74" s="681"/>
      <c r="N74" s="681"/>
      <c r="O74" s="681"/>
      <c r="P74" s="681"/>
      <c r="Q74" s="681"/>
      <c r="R74" s="681"/>
      <c r="S74" s="681"/>
      <c r="T74" s="681"/>
      <c r="U74" s="681"/>
      <c r="V74" s="681"/>
      <c r="W74" s="681"/>
      <c r="X74" s="681"/>
      <c r="Y74" s="681"/>
      <c r="Z74" s="681"/>
      <c r="AA74" s="681"/>
      <c r="AB74" s="681"/>
      <c r="AC74" s="681"/>
      <c r="AD74" s="681"/>
      <c r="AE74" s="681"/>
      <c r="AF74" s="681"/>
      <c r="AG74" s="681"/>
      <c r="AH74" s="681"/>
      <c r="AI74" s="681"/>
      <c r="AJ74" s="681"/>
      <c r="AK74" s="681"/>
      <c r="AL74" s="320"/>
      <c r="AM74" s="159" t="b">
        <v>0</v>
      </c>
      <c r="AN74" s="611" t="s">
        <v>2237</v>
      </c>
      <c r="AO74" s="611"/>
      <c r="AP74" s="611"/>
      <c r="AQ74" s="339"/>
      <c r="AR74" s="340" t="str">
        <f>IF(SUM('別紙様式6-2 事業所個票１:事業所個票10'!CI3)&gt;=1,"該当","")</f>
        <v/>
      </c>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row>
    <row r="75" spans="1:81" s="338" customFormat="1" ht="21" customHeight="1" thickBot="1">
      <c r="A75" s="280"/>
      <c r="B75" s="280"/>
      <c r="C75" s="698"/>
      <c r="D75" s="699"/>
      <c r="E75" s="700" t="s">
        <v>2335</v>
      </c>
      <c r="F75" s="700"/>
      <c r="G75" s="700"/>
      <c r="H75" s="700"/>
      <c r="I75" s="700"/>
      <c r="J75" s="700"/>
      <c r="K75" s="700"/>
      <c r="L75" s="700"/>
      <c r="M75" s="700"/>
      <c r="N75" s="700"/>
      <c r="O75" s="700"/>
      <c r="P75" s="700"/>
      <c r="Q75" s="700"/>
      <c r="R75" s="700"/>
      <c r="S75" s="700"/>
      <c r="T75" s="700"/>
      <c r="U75" s="700"/>
      <c r="V75" s="700"/>
      <c r="W75" s="700"/>
      <c r="X75" s="576"/>
      <c r="Y75" s="169" t="s">
        <v>39</v>
      </c>
      <c r="Z75" s="273" t="str">
        <f>IF(AR74&lt;&gt;"該当","",IF(AM74=TRUE,"○","×"))</f>
        <v/>
      </c>
      <c r="AA75" s="341"/>
      <c r="AB75" s="341"/>
      <c r="AC75" s="341"/>
      <c r="AD75" s="341"/>
      <c r="AE75" s="341"/>
      <c r="AF75" s="341"/>
      <c r="AG75" s="341"/>
      <c r="AH75" s="341"/>
      <c r="AI75" s="341"/>
      <c r="AJ75" s="341"/>
      <c r="AK75" s="341"/>
      <c r="AL75" s="341"/>
      <c r="AM75" s="602" t="s">
        <v>86</v>
      </c>
      <c r="AN75" s="579"/>
      <c r="AO75" s="579"/>
      <c r="AP75" s="579"/>
      <c r="AQ75" s="579"/>
      <c r="AR75" s="701"/>
      <c r="AS75" s="701"/>
      <c r="AT75" s="579"/>
      <c r="AU75" s="579"/>
      <c r="AV75" s="579"/>
      <c r="AW75" s="579"/>
      <c r="AX75" s="579"/>
      <c r="AY75" s="579"/>
      <c r="AZ75" s="579"/>
      <c r="BA75" s="579"/>
      <c r="BB75" s="579"/>
      <c r="BC75" s="580"/>
      <c r="BD75" s="339"/>
      <c r="BE75" s="339"/>
      <c r="BF75" s="339"/>
      <c r="BG75" s="339"/>
      <c r="BH75" s="339"/>
      <c r="BI75" s="339"/>
      <c r="BJ75" s="339"/>
      <c r="BK75" s="339"/>
      <c r="BL75" s="339"/>
      <c r="BM75" s="339"/>
      <c r="BN75" s="339"/>
      <c r="BO75" s="339"/>
      <c r="BP75" s="339"/>
      <c r="BQ75" s="339"/>
    </row>
    <row r="76" spans="1:81" s="338" customFormat="1" ht="5.25" customHeight="1">
      <c r="A76" s="280"/>
      <c r="B76" s="280"/>
      <c r="C76" s="280"/>
      <c r="D76" s="280"/>
      <c r="E76" s="280"/>
      <c r="F76" s="280"/>
      <c r="G76" s="280"/>
      <c r="H76" s="280"/>
      <c r="I76" s="280"/>
      <c r="J76" s="342"/>
      <c r="K76" s="342"/>
      <c r="L76" s="342"/>
      <c r="M76" s="342"/>
      <c r="N76" s="342"/>
      <c r="O76" s="342"/>
      <c r="P76" s="342"/>
      <c r="Q76" s="342"/>
      <c r="R76" s="342"/>
      <c r="S76" s="342"/>
      <c r="T76" s="342"/>
      <c r="U76" s="342"/>
      <c r="V76" s="342"/>
      <c r="W76" s="342"/>
      <c r="X76" s="342"/>
      <c r="Y76" s="341"/>
      <c r="Z76" s="341"/>
      <c r="AA76" s="341"/>
      <c r="AB76" s="341"/>
      <c r="AC76" s="341"/>
      <c r="AD76" s="341"/>
      <c r="AE76" s="341"/>
      <c r="AF76" s="341"/>
      <c r="AG76" s="341"/>
      <c r="AH76" s="341"/>
      <c r="AI76" s="341"/>
      <c r="AJ76" s="341"/>
      <c r="AK76" s="341"/>
      <c r="AL76" s="341"/>
      <c r="AN76" s="343"/>
      <c r="AO76" s="343"/>
      <c r="AP76" s="343"/>
      <c r="AQ76" s="343"/>
      <c r="AR76" s="343"/>
      <c r="AS76" s="343"/>
      <c r="AT76" s="343"/>
      <c r="AU76" s="343"/>
      <c r="AV76" s="343"/>
      <c r="AW76" s="343"/>
      <c r="AX76" s="343"/>
      <c r="AY76" s="343"/>
      <c r="AZ76" s="343"/>
      <c r="BA76" s="343"/>
      <c r="BB76" s="343"/>
      <c r="BC76" s="343"/>
      <c r="BD76" s="343"/>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row>
    <row r="77" spans="1:81" s="338" customFormat="1" ht="14.4">
      <c r="A77" s="280"/>
      <c r="B77" s="280"/>
      <c r="C77" s="318" t="s">
        <v>2336</v>
      </c>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N77" s="343"/>
      <c r="AO77" s="343"/>
      <c r="AP77" s="343"/>
      <c r="AQ77" s="343"/>
      <c r="AR77" s="343"/>
      <c r="AS77" s="343"/>
      <c r="AT77" s="343"/>
      <c r="AU77" s="343"/>
      <c r="AV77" s="343"/>
      <c r="AW77" s="343"/>
      <c r="AX77" s="343"/>
      <c r="AY77" s="343"/>
      <c r="AZ77" s="343"/>
      <c r="BA77" s="343"/>
      <c r="BB77" s="343"/>
      <c r="BC77" s="343"/>
      <c r="BD77" s="343"/>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row>
    <row r="78" spans="1:81" s="338" customFormat="1" ht="24.75" customHeight="1" thickBot="1">
      <c r="A78" s="280"/>
      <c r="B78" s="280"/>
      <c r="C78" s="344" t="s">
        <v>85</v>
      </c>
      <c r="D78" s="581" t="s">
        <v>2337</v>
      </c>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1"/>
      <c r="AL78" s="320"/>
      <c r="AN78" s="343"/>
      <c r="AO78" s="343"/>
      <c r="AP78" s="343"/>
      <c r="AQ78" s="343"/>
      <c r="AR78" s="343"/>
      <c r="AS78" s="343"/>
      <c r="AT78" s="343"/>
      <c r="AU78" s="343"/>
      <c r="AV78" s="343"/>
      <c r="AW78" s="343"/>
      <c r="AX78" s="343"/>
      <c r="AY78" s="343"/>
      <c r="AZ78" s="343"/>
      <c r="BA78" s="343"/>
      <c r="BB78" s="343"/>
      <c r="BC78" s="343"/>
      <c r="BD78" s="343"/>
      <c r="BE78" s="339"/>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row>
    <row r="79" spans="1:81" ht="18" customHeight="1">
      <c r="A79" s="246"/>
      <c r="B79" s="345"/>
      <c r="C79" s="702" t="s">
        <v>91</v>
      </c>
      <c r="D79" s="684"/>
      <c r="E79" s="684"/>
      <c r="F79" s="684"/>
      <c r="G79" s="684"/>
      <c r="H79" s="684"/>
      <c r="I79" s="684"/>
      <c r="J79" s="684"/>
      <c r="K79" s="684"/>
      <c r="L79" s="684"/>
      <c r="M79" s="684"/>
      <c r="N79" s="684"/>
      <c r="O79" s="684"/>
      <c r="P79" s="684"/>
      <c r="Q79" s="684"/>
      <c r="R79" s="684"/>
      <c r="S79" s="684"/>
      <c r="T79" s="685"/>
      <c r="U79" s="686">
        <f>SUM('別紙様式6-2 事業所個票１:事業所個票10'!BA51)</f>
        <v>0</v>
      </c>
      <c r="V79" s="687"/>
      <c r="W79" s="687"/>
      <c r="X79" s="687"/>
      <c r="Y79" s="687"/>
      <c r="Z79" s="346" t="s">
        <v>32</v>
      </c>
      <c r="AA79" s="264" t="s">
        <v>39</v>
      </c>
      <c r="AB79" s="567" t="s">
        <v>2406</v>
      </c>
      <c r="AC79" s="324"/>
      <c r="AD79" s="246"/>
      <c r="AE79" s="246"/>
      <c r="AF79" s="246"/>
      <c r="AG79" s="246"/>
      <c r="AH79" s="246"/>
      <c r="AI79" s="246"/>
      <c r="AJ79" s="246"/>
      <c r="AK79" s="246"/>
      <c r="AL79" s="246"/>
      <c r="AN79" s="343"/>
      <c r="AO79" s="343"/>
      <c r="AP79" s="343"/>
      <c r="AQ79" s="343"/>
      <c r="AR79" s="343"/>
      <c r="AS79" s="343"/>
      <c r="AT79" s="343"/>
      <c r="AU79" s="343"/>
      <c r="AV79" s="343"/>
      <c r="AW79" s="343"/>
      <c r="AX79" s="343"/>
      <c r="AY79" s="343"/>
      <c r="AZ79" s="343"/>
      <c r="BA79" s="343"/>
      <c r="BB79" s="343"/>
      <c r="BC79" s="343"/>
      <c r="BD79" s="343"/>
    </row>
    <row r="80" spans="1:81" ht="19.5" customHeight="1" thickBot="1">
      <c r="A80" s="246"/>
      <c r="B80" s="345"/>
      <c r="C80" s="703" t="s">
        <v>92</v>
      </c>
      <c r="D80" s="703"/>
      <c r="E80" s="703"/>
      <c r="F80" s="703"/>
      <c r="G80" s="703"/>
      <c r="H80" s="703"/>
      <c r="I80" s="703"/>
      <c r="J80" s="703"/>
      <c r="K80" s="703"/>
      <c r="L80" s="703"/>
      <c r="M80" s="703"/>
      <c r="N80" s="703"/>
      <c r="O80" s="703"/>
      <c r="P80" s="703"/>
      <c r="Q80" s="703"/>
      <c r="R80" s="703"/>
      <c r="S80" s="703"/>
      <c r="T80" s="704"/>
      <c r="U80" s="686">
        <f>U81+U86</f>
        <v>0</v>
      </c>
      <c r="V80" s="687"/>
      <c r="W80" s="687"/>
      <c r="X80" s="687"/>
      <c r="Y80" s="687"/>
      <c r="Z80" s="322" t="s">
        <v>32</v>
      </c>
      <c r="AA80" s="264" t="s">
        <v>39</v>
      </c>
      <c r="AB80" s="569"/>
      <c r="AC80" s="264"/>
      <c r="AD80" s="264"/>
      <c r="AE80" s="264"/>
      <c r="AF80" s="264"/>
      <c r="AG80" s="264"/>
      <c r="AH80" s="311"/>
      <c r="AI80" s="311"/>
      <c r="AJ80" s="311"/>
      <c r="AK80" s="311"/>
      <c r="AL80" s="311"/>
      <c r="AM80" s="347"/>
    </row>
    <row r="81" spans="1:55" ht="9.75" customHeight="1" thickBot="1">
      <c r="A81" s="246"/>
      <c r="B81" s="345"/>
      <c r="C81" s="719" t="s">
        <v>93</v>
      </c>
      <c r="D81" s="720"/>
      <c r="E81" s="723" t="s">
        <v>94</v>
      </c>
      <c r="F81" s="724"/>
      <c r="G81" s="724"/>
      <c r="H81" s="724"/>
      <c r="I81" s="724"/>
      <c r="J81" s="724"/>
      <c r="K81" s="724"/>
      <c r="L81" s="724"/>
      <c r="M81" s="724"/>
      <c r="N81" s="724"/>
      <c r="O81" s="724"/>
      <c r="P81" s="724"/>
      <c r="Q81" s="724"/>
      <c r="R81" s="724"/>
      <c r="S81" s="724"/>
      <c r="T81" s="725"/>
      <c r="U81" s="729"/>
      <c r="V81" s="730"/>
      <c r="W81" s="730"/>
      <c r="X81" s="730"/>
      <c r="Y81" s="731"/>
      <c r="Z81" s="735" t="s">
        <v>32</v>
      </c>
      <c r="AA81" s="737" t="s">
        <v>39</v>
      </c>
      <c r="AB81" s="246"/>
      <c r="AC81" s="328"/>
      <c r="AD81" s="348"/>
      <c r="AE81" s="348"/>
      <c r="AF81" s="328"/>
      <c r="AG81" s="246"/>
      <c r="AH81" s="311"/>
      <c r="AI81" s="246"/>
      <c r="AJ81" s="311"/>
      <c r="AK81" s="246"/>
      <c r="AL81" s="311"/>
      <c r="AM81" s="347"/>
    </row>
    <row r="82" spans="1:55" ht="9.75" customHeight="1" thickBot="1">
      <c r="A82" s="246"/>
      <c r="B82" s="345"/>
      <c r="C82" s="719"/>
      <c r="D82" s="720"/>
      <c r="E82" s="726"/>
      <c r="F82" s="727"/>
      <c r="G82" s="727"/>
      <c r="H82" s="727"/>
      <c r="I82" s="727"/>
      <c r="J82" s="727"/>
      <c r="K82" s="727"/>
      <c r="L82" s="727"/>
      <c r="M82" s="727"/>
      <c r="N82" s="727"/>
      <c r="O82" s="727"/>
      <c r="P82" s="727"/>
      <c r="Q82" s="727"/>
      <c r="R82" s="727"/>
      <c r="S82" s="727"/>
      <c r="T82" s="728"/>
      <c r="U82" s="732"/>
      <c r="V82" s="733"/>
      <c r="W82" s="733"/>
      <c r="X82" s="733"/>
      <c r="Y82" s="734"/>
      <c r="Z82" s="736"/>
      <c r="AA82" s="737"/>
      <c r="AB82" s="738" t="s">
        <v>69</v>
      </c>
      <c r="AC82" s="705">
        <f>IFERROR(U83/U81*100,0)</f>
        <v>0</v>
      </c>
      <c r="AD82" s="706"/>
      <c r="AE82" s="707"/>
      <c r="AF82" s="711" t="s">
        <v>88</v>
      </c>
      <c r="AG82" s="711" t="s">
        <v>70</v>
      </c>
      <c r="AH82" s="712" t="s">
        <v>39</v>
      </c>
      <c r="AI82" s="567" t="s">
        <v>2406</v>
      </c>
      <c r="AJ82" s="311"/>
      <c r="AK82" s="246"/>
      <c r="AL82" s="311"/>
      <c r="AM82" s="713" t="s">
        <v>2338</v>
      </c>
      <c r="AN82" s="714"/>
      <c r="AO82" s="714"/>
      <c r="AP82" s="714"/>
      <c r="AQ82" s="714"/>
      <c r="AR82" s="714"/>
      <c r="AS82" s="714"/>
      <c r="AT82" s="714"/>
      <c r="AU82" s="714"/>
      <c r="AV82" s="714"/>
      <c r="AW82" s="714"/>
      <c r="AX82" s="714"/>
      <c r="AY82" s="714"/>
      <c r="AZ82" s="714"/>
      <c r="BA82" s="714"/>
      <c r="BB82" s="714"/>
      <c r="BC82" s="715"/>
    </row>
    <row r="83" spans="1:55" ht="9.75" customHeight="1" thickBot="1">
      <c r="A83" s="246"/>
      <c r="B83" s="345"/>
      <c r="C83" s="719"/>
      <c r="D83" s="720"/>
      <c r="E83" s="300"/>
      <c r="F83" s="739" t="s">
        <v>2339</v>
      </c>
      <c r="G83" s="740"/>
      <c r="H83" s="740"/>
      <c r="I83" s="740"/>
      <c r="J83" s="740"/>
      <c r="K83" s="740"/>
      <c r="L83" s="740"/>
      <c r="M83" s="740"/>
      <c r="N83" s="740"/>
      <c r="O83" s="740"/>
      <c r="P83" s="740"/>
      <c r="Q83" s="740"/>
      <c r="R83" s="740"/>
      <c r="S83" s="740"/>
      <c r="T83" s="740"/>
      <c r="U83" s="744"/>
      <c r="V83" s="745"/>
      <c r="W83" s="745"/>
      <c r="X83" s="745"/>
      <c r="Y83" s="746"/>
      <c r="Z83" s="747" t="s">
        <v>32</v>
      </c>
      <c r="AA83" s="737" t="s">
        <v>39</v>
      </c>
      <c r="AB83" s="738"/>
      <c r="AC83" s="708"/>
      <c r="AD83" s="709"/>
      <c r="AE83" s="710"/>
      <c r="AF83" s="711"/>
      <c r="AG83" s="711"/>
      <c r="AH83" s="712"/>
      <c r="AI83" s="569"/>
      <c r="AJ83" s="311"/>
      <c r="AK83" s="246"/>
      <c r="AL83" s="311"/>
      <c r="AM83" s="716"/>
      <c r="AN83" s="717"/>
      <c r="AO83" s="717"/>
      <c r="AP83" s="717"/>
      <c r="AQ83" s="717"/>
      <c r="AR83" s="717"/>
      <c r="AS83" s="717"/>
      <c r="AT83" s="717"/>
      <c r="AU83" s="717"/>
      <c r="AV83" s="717"/>
      <c r="AW83" s="717"/>
      <c r="AX83" s="717"/>
      <c r="AY83" s="717"/>
      <c r="AZ83" s="717"/>
      <c r="BA83" s="717"/>
      <c r="BB83" s="717"/>
      <c r="BC83" s="718"/>
    </row>
    <row r="84" spans="1:55" ht="9.75" customHeight="1" thickBot="1">
      <c r="A84" s="246"/>
      <c r="B84" s="345"/>
      <c r="C84" s="719"/>
      <c r="D84" s="720"/>
      <c r="E84" s="349"/>
      <c r="F84" s="741"/>
      <c r="G84" s="681"/>
      <c r="H84" s="681"/>
      <c r="I84" s="681"/>
      <c r="J84" s="681"/>
      <c r="K84" s="681"/>
      <c r="L84" s="681"/>
      <c r="M84" s="681"/>
      <c r="N84" s="681"/>
      <c r="O84" s="681"/>
      <c r="P84" s="681"/>
      <c r="Q84" s="681"/>
      <c r="R84" s="681"/>
      <c r="S84" s="681"/>
      <c r="T84" s="681"/>
      <c r="U84" s="732"/>
      <c r="V84" s="733"/>
      <c r="W84" s="733"/>
      <c r="X84" s="733"/>
      <c r="Y84" s="734"/>
      <c r="Z84" s="748"/>
      <c r="AA84" s="737"/>
      <c r="AB84" s="246"/>
      <c r="AC84" s="246"/>
      <c r="AD84" s="246"/>
      <c r="AE84" s="246"/>
      <c r="AF84" s="246"/>
      <c r="AG84" s="246"/>
      <c r="AH84" s="246"/>
      <c r="AI84" s="246"/>
      <c r="AJ84" s="311"/>
      <c r="AK84" s="311"/>
      <c r="AL84" s="311"/>
    </row>
    <row r="85" spans="1:55" ht="15" customHeight="1" thickBot="1">
      <c r="A85" s="246"/>
      <c r="B85" s="345"/>
      <c r="C85" s="721"/>
      <c r="D85" s="722"/>
      <c r="E85" s="350"/>
      <c r="F85" s="742"/>
      <c r="G85" s="743"/>
      <c r="H85" s="743"/>
      <c r="I85" s="743"/>
      <c r="J85" s="743"/>
      <c r="K85" s="743"/>
      <c r="L85" s="743"/>
      <c r="M85" s="743"/>
      <c r="N85" s="743"/>
      <c r="O85" s="743"/>
      <c r="P85" s="743"/>
      <c r="Q85" s="743"/>
      <c r="R85" s="743"/>
      <c r="S85" s="743"/>
      <c r="T85" s="743"/>
      <c r="U85" s="351" t="s">
        <v>69</v>
      </c>
      <c r="V85" s="749">
        <f>U83/2</f>
        <v>0</v>
      </c>
      <c r="W85" s="749"/>
      <c r="X85" s="749"/>
      <c r="Y85" s="100" t="s">
        <v>32</v>
      </c>
      <c r="Z85" s="3" t="s">
        <v>70</v>
      </c>
      <c r="AA85" s="101"/>
      <c r="AB85" s="332"/>
      <c r="AC85" s="332"/>
      <c r="AD85" s="333"/>
      <c r="AE85" s="750"/>
      <c r="AF85" s="750"/>
      <c r="AG85" s="328"/>
      <c r="AH85" s="246"/>
      <c r="AI85" s="337"/>
      <c r="AJ85" s="311"/>
      <c r="AK85" s="311"/>
      <c r="AL85" s="311"/>
      <c r="AM85" s="347"/>
    </row>
    <row r="86" spans="1:55" ht="9.75" customHeight="1" thickBot="1">
      <c r="A86" s="246"/>
      <c r="B86" s="345"/>
      <c r="C86" s="751" t="s">
        <v>95</v>
      </c>
      <c r="D86" s="752"/>
      <c r="E86" s="723" t="s">
        <v>96</v>
      </c>
      <c r="F86" s="724"/>
      <c r="G86" s="724"/>
      <c r="H86" s="724"/>
      <c r="I86" s="724"/>
      <c r="J86" s="724"/>
      <c r="K86" s="724"/>
      <c r="L86" s="724"/>
      <c r="M86" s="724"/>
      <c r="N86" s="724"/>
      <c r="O86" s="724"/>
      <c r="P86" s="724"/>
      <c r="Q86" s="724"/>
      <c r="R86" s="724"/>
      <c r="S86" s="724"/>
      <c r="T86" s="725"/>
      <c r="U86" s="729"/>
      <c r="V86" s="730"/>
      <c r="W86" s="730"/>
      <c r="X86" s="730"/>
      <c r="Y86" s="731"/>
      <c r="Z86" s="754" t="s">
        <v>32</v>
      </c>
      <c r="AA86" s="737" t="s">
        <v>39</v>
      </c>
      <c r="AB86" s="332"/>
      <c r="AC86" s="246"/>
      <c r="AD86" s="328"/>
      <c r="AE86" s="348"/>
      <c r="AF86" s="348"/>
      <c r="AG86" s="328"/>
      <c r="AH86" s="246"/>
      <c r="AI86" s="246"/>
      <c r="AJ86" s="311"/>
      <c r="AK86" s="311"/>
      <c r="AL86" s="311"/>
      <c r="AM86" s="347"/>
    </row>
    <row r="87" spans="1:55" ht="9.75" customHeight="1" thickBot="1">
      <c r="A87" s="246"/>
      <c r="B87" s="345"/>
      <c r="C87" s="753"/>
      <c r="D87" s="720"/>
      <c r="E87" s="726"/>
      <c r="F87" s="727"/>
      <c r="G87" s="727"/>
      <c r="H87" s="727"/>
      <c r="I87" s="727"/>
      <c r="J87" s="727"/>
      <c r="K87" s="727"/>
      <c r="L87" s="727"/>
      <c r="M87" s="727"/>
      <c r="N87" s="727"/>
      <c r="O87" s="727"/>
      <c r="P87" s="727"/>
      <c r="Q87" s="727"/>
      <c r="R87" s="727"/>
      <c r="S87" s="727"/>
      <c r="T87" s="728"/>
      <c r="U87" s="732"/>
      <c r="V87" s="733"/>
      <c r="W87" s="733"/>
      <c r="X87" s="733"/>
      <c r="Y87" s="734"/>
      <c r="Z87" s="755"/>
      <c r="AA87" s="737"/>
      <c r="AB87" s="738" t="s">
        <v>69</v>
      </c>
      <c r="AC87" s="705">
        <f>IFERROR(U88/U86*100,0)</f>
        <v>0</v>
      </c>
      <c r="AD87" s="706"/>
      <c r="AE87" s="707"/>
      <c r="AF87" s="711" t="s">
        <v>88</v>
      </c>
      <c r="AG87" s="711" t="s">
        <v>70</v>
      </c>
      <c r="AH87" s="712" t="s">
        <v>39</v>
      </c>
      <c r="AI87" s="567" t="s">
        <v>2406</v>
      </c>
      <c r="AJ87" s="311"/>
      <c r="AK87" s="311"/>
      <c r="AL87" s="311"/>
      <c r="AM87" s="713" t="s">
        <v>2340</v>
      </c>
      <c r="AN87" s="714"/>
      <c r="AO87" s="714"/>
      <c r="AP87" s="714"/>
      <c r="AQ87" s="714"/>
      <c r="AR87" s="714"/>
      <c r="AS87" s="714"/>
      <c r="AT87" s="714"/>
      <c r="AU87" s="714"/>
      <c r="AV87" s="714"/>
      <c r="AW87" s="714"/>
      <c r="AX87" s="714"/>
      <c r="AY87" s="714"/>
      <c r="AZ87" s="714"/>
      <c r="BA87" s="714"/>
      <c r="BB87" s="714"/>
      <c r="BC87" s="715"/>
    </row>
    <row r="88" spans="1:55" ht="9.75" customHeight="1" thickBot="1">
      <c r="A88" s="246"/>
      <c r="B88" s="345"/>
      <c r="C88" s="753"/>
      <c r="D88" s="720"/>
      <c r="E88" s="352"/>
      <c r="F88" s="739" t="s">
        <v>2341</v>
      </c>
      <c r="G88" s="740"/>
      <c r="H88" s="740"/>
      <c r="I88" s="740"/>
      <c r="J88" s="740"/>
      <c r="K88" s="740"/>
      <c r="L88" s="740"/>
      <c r="M88" s="740"/>
      <c r="N88" s="740"/>
      <c r="O88" s="740"/>
      <c r="P88" s="740"/>
      <c r="Q88" s="740"/>
      <c r="R88" s="740"/>
      <c r="S88" s="740"/>
      <c r="T88" s="740"/>
      <c r="U88" s="744"/>
      <c r="V88" s="745"/>
      <c r="W88" s="745"/>
      <c r="X88" s="745"/>
      <c r="Y88" s="746"/>
      <c r="Z88" s="756" t="s">
        <v>32</v>
      </c>
      <c r="AA88" s="737" t="s">
        <v>39</v>
      </c>
      <c r="AB88" s="738"/>
      <c r="AC88" s="708"/>
      <c r="AD88" s="709"/>
      <c r="AE88" s="710"/>
      <c r="AF88" s="711"/>
      <c r="AG88" s="711"/>
      <c r="AH88" s="712"/>
      <c r="AI88" s="569"/>
      <c r="AJ88" s="311"/>
      <c r="AK88" s="311"/>
      <c r="AL88" s="311"/>
      <c r="AM88" s="716"/>
      <c r="AN88" s="717"/>
      <c r="AO88" s="717"/>
      <c r="AP88" s="717"/>
      <c r="AQ88" s="717"/>
      <c r="AR88" s="717"/>
      <c r="AS88" s="717"/>
      <c r="AT88" s="717"/>
      <c r="AU88" s="717"/>
      <c r="AV88" s="717"/>
      <c r="AW88" s="717"/>
      <c r="AX88" s="717"/>
      <c r="AY88" s="717"/>
      <c r="AZ88" s="717"/>
      <c r="BA88" s="717"/>
      <c r="BB88" s="717"/>
      <c r="BC88" s="718"/>
    </row>
    <row r="89" spans="1:55" ht="9.75" customHeight="1" thickBot="1">
      <c r="A89" s="246"/>
      <c r="B89" s="345"/>
      <c r="C89" s="719"/>
      <c r="D89" s="720"/>
      <c r="E89" s="353"/>
      <c r="F89" s="741"/>
      <c r="G89" s="681"/>
      <c r="H89" s="681"/>
      <c r="I89" s="681"/>
      <c r="J89" s="681"/>
      <c r="K89" s="681"/>
      <c r="L89" s="681"/>
      <c r="M89" s="681"/>
      <c r="N89" s="681"/>
      <c r="O89" s="681"/>
      <c r="P89" s="681"/>
      <c r="Q89" s="681"/>
      <c r="R89" s="681"/>
      <c r="S89" s="681"/>
      <c r="T89" s="681"/>
      <c r="U89" s="732"/>
      <c r="V89" s="733"/>
      <c r="W89" s="733"/>
      <c r="X89" s="733"/>
      <c r="Y89" s="734"/>
      <c r="Z89" s="757"/>
      <c r="AA89" s="737"/>
      <c r="AB89" s="246"/>
      <c r="AC89" s="246"/>
      <c r="AD89" s="246"/>
      <c r="AE89" s="246"/>
      <c r="AF89" s="246"/>
      <c r="AG89" s="246"/>
      <c r="AH89" s="246"/>
      <c r="AI89" s="246"/>
      <c r="AJ89" s="311"/>
      <c r="AK89" s="311"/>
      <c r="AL89" s="311"/>
    </row>
    <row r="90" spans="1:55" ht="16.5" customHeight="1">
      <c r="A90" s="246"/>
      <c r="B90" s="345"/>
      <c r="C90" s="721"/>
      <c r="D90" s="722"/>
      <c r="E90" s="354"/>
      <c r="F90" s="742"/>
      <c r="G90" s="743"/>
      <c r="H90" s="743"/>
      <c r="I90" s="743"/>
      <c r="J90" s="743"/>
      <c r="K90" s="743"/>
      <c r="L90" s="743"/>
      <c r="M90" s="743"/>
      <c r="N90" s="743"/>
      <c r="O90" s="743"/>
      <c r="P90" s="743"/>
      <c r="Q90" s="743"/>
      <c r="R90" s="743"/>
      <c r="S90" s="743"/>
      <c r="T90" s="743"/>
      <c r="U90" s="336" t="s">
        <v>69</v>
      </c>
      <c r="V90" s="678">
        <f>U88/2</f>
        <v>0</v>
      </c>
      <c r="W90" s="678"/>
      <c r="X90" s="678"/>
      <c r="Y90" s="99" t="s">
        <v>32</v>
      </c>
      <c r="Z90" s="4" t="s">
        <v>70</v>
      </c>
      <c r="AA90" s="101"/>
      <c r="AB90" s="332"/>
      <c r="AC90" s="333"/>
      <c r="AD90" s="750"/>
      <c r="AE90" s="750"/>
      <c r="AF90" s="328"/>
      <c r="AG90" s="246"/>
      <c r="AH90" s="246"/>
      <c r="AI90" s="355"/>
      <c r="AJ90" s="311"/>
      <c r="AK90" s="311"/>
      <c r="AL90" s="311"/>
      <c r="AM90" s="347"/>
    </row>
    <row r="91" spans="1:55" ht="6.75" customHeight="1">
      <c r="A91" s="246"/>
      <c r="B91" s="314" t="s">
        <v>97</v>
      </c>
      <c r="C91" s="314"/>
      <c r="D91" s="314"/>
      <c r="E91" s="314"/>
      <c r="F91" s="311"/>
      <c r="G91" s="312"/>
      <c r="H91" s="312"/>
      <c r="I91" s="312"/>
      <c r="J91" s="312"/>
      <c r="K91" s="312"/>
      <c r="L91" s="312"/>
      <c r="M91" s="356"/>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254"/>
      <c r="AM91" s="255"/>
      <c r="AR91" s="283"/>
    </row>
    <row r="92" spans="1:55" s="359" customFormat="1" ht="21" customHeight="1" thickBot="1">
      <c r="A92" s="357"/>
      <c r="B92" s="767" t="s">
        <v>98</v>
      </c>
      <c r="C92" s="767"/>
      <c r="D92" s="767"/>
      <c r="E92" s="767"/>
      <c r="F92" s="767"/>
      <c r="G92" s="767"/>
      <c r="H92" s="767"/>
      <c r="I92" s="767"/>
      <c r="J92" s="767"/>
      <c r="K92" s="767"/>
      <c r="L92" s="767"/>
      <c r="M92" s="767"/>
      <c r="N92" s="767"/>
      <c r="O92" s="767"/>
      <c r="P92" s="767"/>
      <c r="Q92" s="767"/>
      <c r="R92" s="767"/>
      <c r="S92" s="767"/>
      <c r="T92" s="767"/>
      <c r="U92" s="767"/>
      <c r="V92" s="767"/>
      <c r="W92" s="767"/>
      <c r="X92" s="767"/>
      <c r="Y92" s="767"/>
      <c r="Z92" s="767"/>
      <c r="AA92" s="767"/>
      <c r="AB92" s="767"/>
      <c r="AC92" s="767"/>
      <c r="AD92" s="767"/>
      <c r="AE92" s="767"/>
      <c r="AF92" s="767"/>
      <c r="AG92" s="767"/>
      <c r="AH92" s="767"/>
      <c r="AI92" s="767"/>
      <c r="AJ92" s="767"/>
      <c r="AK92" s="767"/>
      <c r="AL92" s="357"/>
      <c r="AM92" s="358"/>
    </row>
    <row r="93" spans="1:55" s="255" customFormat="1" ht="13.8" thickBot="1">
      <c r="A93" s="254"/>
      <c r="B93" s="318" t="s">
        <v>99</v>
      </c>
      <c r="C93" s="297"/>
      <c r="D93" s="297"/>
      <c r="E93" s="297"/>
      <c r="F93" s="297"/>
      <c r="G93" s="297"/>
      <c r="H93" s="297"/>
      <c r="I93" s="297"/>
      <c r="J93" s="297"/>
      <c r="K93" s="297"/>
      <c r="L93" s="297"/>
      <c r="M93" s="297"/>
      <c r="N93" s="297"/>
      <c r="O93" s="297"/>
      <c r="P93" s="297"/>
      <c r="Q93" s="297"/>
      <c r="R93" s="360" t="s">
        <v>85</v>
      </c>
      <c r="S93" s="361" t="s">
        <v>100</v>
      </c>
      <c r="T93" s="254"/>
      <c r="U93" s="297"/>
      <c r="V93" s="297"/>
      <c r="W93" s="297"/>
      <c r="X93" s="297"/>
      <c r="Y93" s="297"/>
      <c r="Z93" s="297"/>
      <c r="AA93" s="297"/>
      <c r="AB93" s="297"/>
      <c r="AC93" s="297"/>
      <c r="AD93" s="297"/>
      <c r="AE93" s="297"/>
      <c r="AF93" s="297"/>
      <c r="AG93" s="297"/>
      <c r="AH93" s="297"/>
      <c r="AI93" s="768" t="str">
        <f>IF(SUM('別紙様式6-2 事業所個票１:事業所個票10'!CI4)&gt;=1,"該当","")</f>
        <v/>
      </c>
      <c r="AJ93" s="769"/>
      <c r="AK93" s="770"/>
      <c r="AL93" s="254"/>
      <c r="AM93" s="1"/>
    </row>
    <row r="94" spans="1:55" s="255" customFormat="1" ht="2.25" customHeight="1" thickBot="1">
      <c r="A94" s="254"/>
      <c r="B94" s="254"/>
      <c r="C94" s="254"/>
      <c r="D94" s="362"/>
      <c r="E94" s="362"/>
      <c r="F94" s="362"/>
      <c r="G94" s="362"/>
      <c r="H94" s="362"/>
      <c r="I94" s="362"/>
      <c r="J94" s="362"/>
      <c r="K94" s="362"/>
      <c r="L94" s="362"/>
      <c r="M94" s="362"/>
      <c r="N94" s="362"/>
      <c r="O94" s="362"/>
      <c r="P94" s="362"/>
      <c r="Q94" s="362"/>
      <c r="R94" s="363"/>
      <c r="S94" s="363"/>
      <c r="T94" s="363"/>
      <c r="U94" s="362"/>
      <c r="V94" s="362"/>
      <c r="W94" s="362"/>
      <c r="X94" s="362"/>
      <c r="Y94" s="362"/>
      <c r="Z94" s="362"/>
      <c r="AA94" s="362"/>
      <c r="AB94" s="362"/>
      <c r="AC94" s="362"/>
      <c r="AD94" s="362"/>
      <c r="AE94" s="362"/>
      <c r="AF94" s="362"/>
      <c r="AG94" s="362"/>
      <c r="AH94" s="362"/>
      <c r="AI94" s="362"/>
      <c r="AJ94" s="362"/>
      <c r="AK94" s="362"/>
      <c r="AL94" s="254"/>
      <c r="AM94" s="1"/>
    </row>
    <row r="95" spans="1:55" s="255" customFormat="1" ht="13.8" thickBot="1">
      <c r="A95" s="254"/>
      <c r="B95" s="318" t="s">
        <v>101</v>
      </c>
      <c r="C95" s="364"/>
      <c r="D95" s="364"/>
      <c r="E95" s="364"/>
      <c r="F95" s="364"/>
      <c r="G95" s="364"/>
      <c r="H95" s="364"/>
      <c r="I95" s="364"/>
      <c r="J95" s="364"/>
      <c r="K95" s="364"/>
      <c r="L95" s="364"/>
      <c r="M95" s="364"/>
      <c r="N95" s="364"/>
      <c r="O95" s="364"/>
      <c r="P95" s="364"/>
      <c r="Q95" s="364"/>
      <c r="R95" s="360" t="s">
        <v>85</v>
      </c>
      <c r="S95" s="361" t="s">
        <v>102</v>
      </c>
      <c r="T95" s="254"/>
      <c r="U95" s="364"/>
      <c r="V95" s="364"/>
      <c r="W95" s="364"/>
      <c r="X95" s="364"/>
      <c r="Y95" s="364"/>
      <c r="Z95" s="364"/>
      <c r="AA95" s="364"/>
      <c r="AB95" s="364"/>
      <c r="AC95" s="364"/>
      <c r="AD95" s="364"/>
      <c r="AE95" s="364"/>
      <c r="AF95" s="364"/>
      <c r="AG95" s="364"/>
      <c r="AH95" s="364"/>
      <c r="AI95" s="768" t="str">
        <f>IF(SUM('別紙様式6-2 事業所個票１:事業所個票10'!CI4)=0,"該当","")</f>
        <v>該当</v>
      </c>
      <c r="AJ95" s="769"/>
      <c r="AK95" s="770"/>
      <c r="AL95" s="254"/>
      <c r="AM95" s="1"/>
    </row>
    <row r="96" spans="1:55" s="255" customFormat="1" ht="5.25" customHeight="1">
      <c r="A96" s="254"/>
      <c r="B96" s="344"/>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254"/>
      <c r="AB96" s="365"/>
      <c r="AC96" s="365"/>
      <c r="AD96" s="365"/>
      <c r="AE96" s="365"/>
      <c r="AF96" s="365"/>
      <c r="AG96" s="365"/>
      <c r="AH96" s="365"/>
      <c r="AI96" s="365"/>
      <c r="AJ96" s="365"/>
      <c r="AK96" s="365"/>
      <c r="AL96" s="254"/>
      <c r="AM96" s="1"/>
    </row>
    <row r="97" spans="1:55" s="338" customFormat="1" ht="12.75" customHeight="1" thickBot="1">
      <c r="A97" s="280"/>
      <c r="B97" s="280"/>
      <c r="C97" s="771" t="s">
        <v>103</v>
      </c>
      <c r="D97" s="771"/>
      <c r="E97" s="771"/>
      <c r="F97" s="771"/>
      <c r="G97" s="771"/>
      <c r="H97" s="771"/>
      <c r="I97" s="771"/>
      <c r="J97" s="771"/>
      <c r="K97" s="771"/>
      <c r="L97" s="771"/>
      <c r="M97" s="771"/>
      <c r="N97" s="771"/>
      <c r="O97" s="771"/>
      <c r="P97" s="771"/>
      <c r="Q97" s="771"/>
      <c r="R97" s="771"/>
      <c r="S97" s="771"/>
      <c r="T97" s="771"/>
      <c r="U97" s="280"/>
      <c r="V97" s="280"/>
      <c r="W97" s="280"/>
      <c r="X97" s="280"/>
      <c r="Y97" s="280"/>
      <c r="Z97" s="280"/>
      <c r="AA97" s="280"/>
      <c r="AB97" s="280"/>
      <c r="AC97" s="280"/>
      <c r="AD97" s="321"/>
      <c r="AE97" s="321"/>
      <c r="AF97" s="321"/>
      <c r="AG97" s="321"/>
      <c r="AH97" s="321"/>
      <c r="AI97" s="321"/>
      <c r="AJ97" s="321"/>
      <c r="AK97" s="321"/>
      <c r="AL97" s="280"/>
      <c r="AM97" s="366"/>
    </row>
    <row r="98" spans="1:55" s="255" customFormat="1" ht="18" customHeight="1" thickBot="1">
      <c r="A98" s="254"/>
      <c r="B98" s="254"/>
      <c r="C98" s="759"/>
      <c r="D98" s="760"/>
      <c r="E98" s="613" t="s">
        <v>104</v>
      </c>
      <c r="F98" s="613"/>
      <c r="G98" s="613"/>
      <c r="H98" s="613"/>
      <c r="I98" s="613"/>
      <c r="J98" s="613"/>
      <c r="K98" s="613"/>
      <c r="L98" s="613"/>
      <c r="M98" s="613"/>
      <c r="N98" s="613"/>
      <c r="O98" s="613"/>
      <c r="P98" s="613"/>
      <c r="Q98" s="613"/>
      <c r="R98" s="772"/>
      <c r="S98" s="367" t="s">
        <v>39</v>
      </c>
      <c r="T98" s="325" t="str">
        <f>IFERROR(IF(AM99=TRUE,"○",IF(AND(AI95="該当",OR(AM107=TRUE,AM108=TRUE)),"","×")),"")</f>
        <v>×</v>
      </c>
      <c r="U98" s="254"/>
      <c r="V98" s="368"/>
      <c r="W98" s="368"/>
      <c r="X98" s="368"/>
      <c r="Y98" s="368"/>
      <c r="Z98" s="368"/>
      <c r="AA98" s="368"/>
      <c r="AB98" s="368"/>
      <c r="AC98" s="368"/>
      <c r="AD98" s="368"/>
      <c r="AE98" s="368"/>
      <c r="AF98" s="368"/>
      <c r="AG98" s="368"/>
      <c r="AH98" s="368"/>
      <c r="AI98" s="368"/>
      <c r="AJ98" s="368"/>
      <c r="AK98" s="368"/>
      <c r="AL98" s="280"/>
      <c r="AM98" s="305" t="s">
        <v>2231</v>
      </c>
    </row>
    <row r="99" spans="1:55" s="255" customFormat="1" ht="16.5" customHeight="1">
      <c r="A99" s="254"/>
      <c r="B99" s="369"/>
      <c r="C99" s="370" t="s">
        <v>105</v>
      </c>
      <c r="D99" s="371" t="s">
        <v>106</v>
      </c>
      <c r="E99" s="300"/>
      <c r="F99" s="300"/>
      <c r="G99" s="300"/>
      <c r="H99" s="300"/>
      <c r="I99" s="300"/>
      <c r="J99" s="300"/>
      <c r="K99" s="300"/>
      <c r="L99" s="300"/>
      <c r="M99" s="300"/>
      <c r="N99" s="300"/>
      <c r="O99" s="300"/>
      <c r="P99" s="300"/>
      <c r="Q99" s="300"/>
      <c r="R99" s="300"/>
      <c r="S99" s="371"/>
      <c r="T99" s="371"/>
      <c r="U99" s="371"/>
      <c r="V99" s="300"/>
      <c r="W99" s="300"/>
      <c r="X99" s="300"/>
      <c r="Y99" s="300"/>
      <c r="Z99" s="372"/>
      <c r="AA99" s="372"/>
      <c r="AB99" s="372"/>
      <c r="AC99" s="372"/>
      <c r="AD99" s="264"/>
      <c r="AE99" s="264"/>
      <c r="AF99" s="264"/>
      <c r="AG99" s="264"/>
      <c r="AH99" s="297"/>
      <c r="AI99" s="297"/>
      <c r="AJ99" s="297"/>
      <c r="AK99" s="373"/>
      <c r="AL99" s="317"/>
      <c r="AM99" s="159" t="b">
        <v>0</v>
      </c>
      <c r="AN99" s="611" t="s">
        <v>2237</v>
      </c>
      <c r="AO99" s="611"/>
      <c r="AP99" s="611"/>
    </row>
    <row r="100" spans="1:55" s="255" customFormat="1" ht="16.5" customHeight="1">
      <c r="A100" s="254"/>
      <c r="B100" s="369"/>
      <c r="C100" s="374" t="s">
        <v>107</v>
      </c>
      <c r="D100" s="375" t="s">
        <v>108</v>
      </c>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6"/>
      <c r="AA100" s="376"/>
      <c r="AB100" s="376"/>
      <c r="AC100" s="376"/>
      <c r="AD100" s="377"/>
      <c r="AE100" s="377"/>
      <c r="AF100" s="377"/>
      <c r="AG100" s="377"/>
      <c r="AH100" s="378"/>
      <c r="AI100" s="378"/>
      <c r="AJ100" s="378"/>
      <c r="AK100" s="379"/>
      <c r="AL100" s="317"/>
      <c r="AM100" s="159" t="b">
        <v>0</v>
      </c>
      <c r="AN100" s="611" t="s">
        <v>2238</v>
      </c>
      <c r="AO100" s="611"/>
      <c r="AP100" s="611"/>
    </row>
    <row r="101" spans="1:55" s="255" customFormat="1" ht="16.5" customHeight="1">
      <c r="A101" s="254"/>
      <c r="B101" s="369"/>
      <c r="C101" s="380" t="s">
        <v>109</v>
      </c>
      <c r="D101" s="381" t="s">
        <v>110</v>
      </c>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3"/>
      <c r="AA101" s="383"/>
      <c r="AB101" s="383"/>
      <c r="AC101" s="383"/>
      <c r="AD101" s="293"/>
      <c r="AE101" s="293"/>
      <c r="AF101" s="293"/>
      <c r="AG101" s="293"/>
      <c r="AH101" s="384"/>
      <c r="AI101" s="384"/>
      <c r="AJ101" s="384"/>
      <c r="AK101" s="385"/>
      <c r="AL101" s="317"/>
      <c r="AM101" s="386"/>
    </row>
    <row r="102" spans="1:55" s="255" customFormat="1" ht="6.75" customHeight="1" thickBot="1">
      <c r="A102" s="254"/>
      <c r="B102" s="369"/>
      <c r="C102" s="304"/>
      <c r="D102" s="300"/>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72"/>
      <c r="AA102" s="372"/>
      <c r="AB102" s="372"/>
      <c r="AC102" s="372"/>
      <c r="AD102" s="264"/>
      <c r="AE102" s="264"/>
      <c r="AF102" s="264"/>
      <c r="AG102" s="264"/>
      <c r="AH102" s="297"/>
      <c r="AI102" s="297"/>
      <c r="AJ102" s="297"/>
      <c r="AK102" s="297"/>
      <c r="AL102" s="317"/>
      <c r="AM102" s="386"/>
      <c r="AN102" s="1"/>
      <c r="AO102" s="1"/>
      <c r="AP102" s="1"/>
      <c r="AQ102" s="1"/>
    </row>
    <row r="103" spans="1:55" s="255" customFormat="1" ht="26.25" customHeight="1" thickBot="1">
      <c r="A103" s="254"/>
      <c r="B103" s="369"/>
      <c r="C103" s="758" t="s">
        <v>111</v>
      </c>
      <c r="D103" s="758"/>
      <c r="E103" s="758"/>
      <c r="F103" s="758"/>
      <c r="G103" s="758"/>
      <c r="H103" s="758"/>
      <c r="I103" s="758"/>
      <c r="J103" s="758"/>
      <c r="K103" s="758"/>
      <c r="L103" s="314"/>
      <c r="M103" s="759"/>
      <c r="N103" s="760"/>
      <c r="O103" s="761" t="s">
        <v>112</v>
      </c>
      <c r="P103" s="762"/>
      <c r="Q103" s="762"/>
      <c r="R103" s="762"/>
      <c r="S103" s="762"/>
      <c r="T103" s="762"/>
      <c r="U103" s="762"/>
      <c r="V103" s="762"/>
      <c r="W103" s="762"/>
      <c r="X103" s="762"/>
      <c r="Y103" s="762"/>
      <c r="Z103" s="762"/>
      <c r="AA103" s="762"/>
      <c r="AB103" s="762"/>
      <c r="AC103" s="762"/>
      <c r="AD103" s="762"/>
      <c r="AE103" s="762"/>
      <c r="AF103" s="762"/>
      <c r="AG103" s="762"/>
      <c r="AH103" s="762"/>
      <c r="AI103" s="762"/>
      <c r="AJ103" s="763"/>
      <c r="AK103" s="273" t="str">
        <f>IF(T98="○","",(IF(AM100=TRUE,"○","×")))</f>
        <v>×</v>
      </c>
      <c r="AL103" s="254"/>
      <c r="AM103" s="764" t="s">
        <v>2147</v>
      </c>
      <c r="AN103" s="765"/>
      <c r="AO103" s="765"/>
      <c r="AP103" s="765"/>
      <c r="AQ103" s="765"/>
      <c r="AR103" s="765"/>
      <c r="AS103" s="765"/>
      <c r="AT103" s="765"/>
      <c r="AU103" s="765"/>
      <c r="AV103" s="765"/>
      <c r="AW103" s="765"/>
      <c r="AX103" s="765"/>
      <c r="AY103" s="765"/>
      <c r="AZ103" s="765"/>
      <c r="BA103" s="765"/>
      <c r="BB103" s="765"/>
      <c r="BC103" s="766"/>
    </row>
    <row r="104" spans="1:55" s="255" customFormat="1" ht="8.25" customHeight="1">
      <c r="A104" s="254"/>
      <c r="B104" s="369"/>
      <c r="C104" s="311"/>
      <c r="D104" s="300"/>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72"/>
      <c r="AA104" s="372"/>
      <c r="AB104" s="372"/>
      <c r="AC104" s="372"/>
      <c r="AD104" s="264"/>
      <c r="AE104" s="264"/>
      <c r="AF104" s="264"/>
      <c r="AG104" s="264"/>
      <c r="AH104" s="297"/>
      <c r="AI104" s="297"/>
      <c r="AJ104" s="297"/>
      <c r="AK104" s="297"/>
      <c r="AL104" s="317"/>
      <c r="AM104" s="386"/>
      <c r="AN104" s="1"/>
      <c r="AO104" s="1"/>
      <c r="AP104" s="1"/>
      <c r="AQ104" s="1"/>
    </row>
    <row r="105" spans="1:55" s="255" customFormat="1" ht="16.5" customHeight="1" thickBot="1">
      <c r="A105" s="254"/>
      <c r="B105" s="254"/>
      <c r="C105" s="771" t="s">
        <v>113</v>
      </c>
      <c r="D105" s="771"/>
      <c r="E105" s="771"/>
      <c r="F105" s="771"/>
      <c r="G105" s="771"/>
      <c r="H105" s="771"/>
      <c r="I105" s="771"/>
      <c r="J105" s="771"/>
      <c r="K105" s="771"/>
      <c r="L105" s="771"/>
      <c r="M105" s="771"/>
      <c r="N105" s="771"/>
      <c r="O105" s="771"/>
      <c r="P105" s="771"/>
      <c r="Q105" s="771"/>
      <c r="R105" s="771"/>
      <c r="S105" s="387"/>
      <c r="T105" s="387"/>
      <c r="U105" s="387"/>
      <c r="V105" s="387"/>
      <c r="W105" s="387"/>
      <c r="X105" s="387"/>
      <c r="Y105" s="314"/>
      <c r="Z105" s="387"/>
      <c r="AA105" s="387"/>
      <c r="AB105" s="387"/>
      <c r="AC105" s="387"/>
      <c r="AD105" s="387"/>
      <c r="AE105" s="387"/>
      <c r="AF105" s="387"/>
      <c r="AG105" s="387"/>
      <c r="AH105" s="387"/>
      <c r="AI105" s="387"/>
      <c r="AJ105" s="387"/>
      <c r="AK105" s="387"/>
      <c r="AL105" s="387"/>
    </row>
    <row r="106" spans="1:55" s="255" customFormat="1" ht="16.5" customHeight="1" thickBot="1">
      <c r="A106" s="254"/>
      <c r="B106" s="388"/>
      <c r="C106" s="759"/>
      <c r="D106" s="760"/>
      <c r="E106" s="613" t="s">
        <v>114</v>
      </c>
      <c r="F106" s="613"/>
      <c r="G106" s="613"/>
      <c r="H106" s="613"/>
      <c r="I106" s="613"/>
      <c r="J106" s="613"/>
      <c r="K106" s="613"/>
      <c r="L106" s="613"/>
      <c r="M106" s="613"/>
      <c r="N106" s="613"/>
      <c r="O106" s="613"/>
      <c r="P106" s="613"/>
      <c r="Q106" s="613"/>
      <c r="R106" s="772"/>
      <c r="S106" s="367" t="s">
        <v>39</v>
      </c>
      <c r="T106" s="325" t="str">
        <f>IFERROR(IF(AND(AM107=TRUE,OR(AND(AR107=TRUE,J109&lt;&gt;""),AND(AR108=TRUE,J111&lt;&gt;""))),"○",IF(AND(AI95="該当",OR(AM99=TRUE,AM100=TRUE)),"","×")),"")</f>
        <v>×</v>
      </c>
      <c r="U106" s="389"/>
      <c r="V106" s="390"/>
      <c r="W106" s="390"/>
      <c r="X106" s="390"/>
      <c r="Y106" s="390"/>
      <c r="Z106" s="390"/>
      <c r="AA106" s="390"/>
      <c r="AB106" s="390"/>
      <c r="AC106" s="390"/>
      <c r="AD106" s="390"/>
      <c r="AE106" s="390"/>
      <c r="AF106" s="390"/>
      <c r="AG106" s="390"/>
      <c r="AH106" s="390"/>
      <c r="AI106" s="390"/>
      <c r="AJ106" s="390"/>
      <c r="AK106" s="390"/>
      <c r="AL106" s="387"/>
      <c r="AM106" s="305" t="s">
        <v>2231</v>
      </c>
    </row>
    <row r="107" spans="1:55" s="255" customFormat="1" ht="26.25" customHeight="1" thickBot="1">
      <c r="A107" s="254"/>
      <c r="B107" s="773"/>
      <c r="C107" s="370" t="s">
        <v>105</v>
      </c>
      <c r="D107" s="774" t="s">
        <v>115</v>
      </c>
      <c r="E107" s="775"/>
      <c r="F107" s="775"/>
      <c r="G107" s="775"/>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776"/>
      <c r="AL107" s="254"/>
      <c r="AM107" s="159" t="b">
        <v>0</v>
      </c>
      <c r="AN107" s="611" t="s">
        <v>2237</v>
      </c>
      <c r="AO107" s="611"/>
      <c r="AP107" s="611"/>
      <c r="AQ107" s="1"/>
      <c r="AR107" s="159" t="b">
        <v>0</v>
      </c>
      <c r="AS107" s="611" t="s">
        <v>2239</v>
      </c>
      <c r="AT107" s="611"/>
      <c r="AU107" s="611"/>
    </row>
    <row r="108" spans="1:55" s="255" customFormat="1" ht="25.5" customHeight="1" thickBot="1">
      <c r="A108" s="254"/>
      <c r="B108" s="773"/>
      <c r="C108" s="791"/>
      <c r="D108" s="793" t="s">
        <v>116</v>
      </c>
      <c r="E108" s="794"/>
      <c r="F108" s="794"/>
      <c r="G108" s="794"/>
      <c r="H108" s="799"/>
      <c r="I108" s="801" t="s">
        <v>33</v>
      </c>
      <c r="J108" s="803" t="s">
        <v>117</v>
      </c>
      <c r="K108" s="804"/>
      <c r="L108" s="804"/>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c r="AI108" s="804"/>
      <c r="AJ108" s="804"/>
      <c r="AK108" s="805"/>
      <c r="AL108" s="254"/>
      <c r="AM108" s="159" t="b">
        <v>0</v>
      </c>
      <c r="AN108" s="611" t="s">
        <v>2238</v>
      </c>
      <c r="AO108" s="611"/>
      <c r="AP108" s="611"/>
      <c r="AQ108" s="391"/>
      <c r="AR108" s="159" t="b">
        <v>0</v>
      </c>
      <c r="AS108" s="611" t="s">
        <v>2240</v>
      </c>
      <c r="AT108" s="611"/>
      <c r="AU108" s="611"/>
      <c r="AV108" s="391"/>
      <c r="AW108" s="391"/>
      <c r="AX108" s="391"/>
      <c r="AY108" s="391"/>
      <c r="AZ108" s="391"/>
      <c r="BA108" s="391"/>
      <c r="BB108" s="391"/>
      <c r="BC108" s="391"/>
    </row>
    <row r="109" spans="1:55" s="255" customFormat="1" ht="33" customHeight="1" thickBot="1">
      <c r="A109" s="254"/>
      <c r="B109" s="773"/>
      <c r="C109" s="791"/>
      <c r="D109" s="795"/>
      <c r="E109" s="796"/>
      <c r="F109" s="796"/>
      <c r="G109" s="796"/>
      <c r="H109" s="800"/>
      <c r="I109" s="802"/>
      <c r="J109" s="806"/>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8"/>
      <c r="AL109" s="254"/>
      <c r="AM109" s="764" t="s">
        <v>2342</v>
      </c>
      <c r="AN109" s="786"/>
      <c r="AO109" s="786"/>
      <c r="AP109" s="786"/>
      <c r="AQ109" s="786"/>
      <c r="AR109" s="786"/>
      <c r="AS109" s="786"/>
      <c r="AT109" s="786"/>
      <c r="AU109" s="786"/>
      <c r="AV109" s="786"/>
      <c r="AW109" s="786"/>
      <c r="AX109" s="786"/>
      <c r="AY109" s="786"/>
      <c r="AZ109" s="786"/>
      <c r="BA109" s="786"/>
      <c r="BB109" s="786"/>
      <c r="BC109" s="787"/>
    </row>
    <row r="110" spans="1:55" s="255" customFormat="1" ht="19.5" customHeight="1" thickBot="1">
      <c r="A110" s="254"/>
      <c r="B110" s="773"/>
      <c r="C110" s="791"/>
      <c r="D110" s="795"/>
      <c r="E110" s="796"/>
      <c r="F110" s="796"/>
      <c r="G110" s="796"/>
      <c r="H110" s="777"/>
      <c r="I110" s="779" t="s">
        <v>40</v>
      </c>
      <c r="J110" s="392" t="s">
        <v>118</v>
      </c>
      <c r="K110" s="393"/>
      <c r="L110" s="393"/>
      <c r="M110" s="393"/>
      <c r="N110" s="393"/>
      <c r="O110" s="393"/>
      <c r="P110" s="393"/>
      <c r="Q110" s="393"/>
      <c r="R110" s="393"/>
      <c r="S110" s="781" t="s">
        <v>119</v>
      </c>
      <c r="T110" s="781"/>
      <c r="U110" s="781"/>
      <c r="V110" s="781"/>
      <c r="W110" s="781"/>
      <c r="X110" s="781"/>
      <c r="Y110" s="781"/>
      <c r="Z110" s="781"/>
      <c r="AA110" s="781"/>
      <c r="AB110" s="781"/>
      <c r="AC110" s="781"/>
      <c r="AD110" s="781"/>
      <c r="AE110" s="781"/>
      <c r="AF110" s="781"/>
      <c r="AG110" s="781"/>
      <c r="AH110" s="781"/>
      <c r="AI110" s="781"/>
      <c r="AJ110" s="781"/>
      <c r="AK110" s="782"/>
      <c r="AL110" s="254"/>
      <c r="AM110" s="391"/>
      <c r="AN110" s="391"/>
      <c r="AO110" s="391"/>
      <c r="AP110" s="391"/>
      <c r="AQ110" s="391"/>
      <c r="AR110" s="391"/>
      <c r="AS110" s="391"/>
      <c r="AT110" s="391"/>
      <c r="AU110" s="391"/>
      <c r="AV110" s="391"/>
      <c r="AW110" s="391"/>
      <c r="AX110" s="391"/>
      <c r="AY110" s="391"/>
      <c r="AZ110" s="391"/>
      <c r="BA110" s="391"/>
      <c r="BB110" s="391"/>
      <c r="BC110" s="391"/>
    </row>
    <row r="111" spans="1:55" s="255" customFormat="1" ht="35.25" customHeight="1" thickBot="1">
      <c r="A111" s="254"/>
      <c r="B111" s="773"/>
      <c r="C111" s="792"/>
      <c r="D111" s="797"/>
      <c r="E111" s="798"/>
      <c r="F111" s="798"/>
      <c r="G111" s="798"/>
      <c r="H111" s="778"/>
      <c r="I111" s="780"/>
      <c r="J111" s="783"/>
      <c r="K111" s="784"/>
      <c r="L111" s="784"/>
      <c r="M111" s="784"/>
      <c r="N111" s="784"/>
      <c r="O111" s="784"/>
      <c r="P111" s="784"/>
      <c r="Q111" s="784"/>
      <c r="R111" s="784"/>
      <c r="S111" s="784"/>
      <c r="T111" s="784"/>
      <c r="U111" s="784"/>
      <c r="V111" s="784"/>
      <c r="W111" s="784"/>
      <c r="X111" s="784"/>
      <c r="Y111" s="784"/>
      <c r="Z111" s="784"/>
      <c r="AA111" s="784"/>
      <c r="AB111" s="784"/>
      <c r="AC111" s="784"/>
      <c r="AD111" s="784"/>
      <c r="AE111" s="784"/>
      <c r="AF111" s="784"/>
      <c r="AG111" s="784"/>
      <c r="AH111" s="784"/>
      <c r="AI111" s="784"/>
      <c r="AJ111" s="784"/>
      <c r="AK111" s="785"/>
      <c r="AL111" s="254"/>
      <c r="AM111" s="764" t="s">
        <v>2343</v>
      </c>
      <c r="AN111" s="786"/>
      <c r="AO111" s="786"/>
      <c r="AP111" s="786"/>
      <c r="AQ111" s="786"/>
      <c r="AR111" s="786"/>
      <c r="AS111" s="786"/>
      <c r="AT111" s="786"/>
      <c r="AU111" s="786"/>
      <c r="AV111" s="786"/>
      <c r="AW111" s="786"/>
      <c r="AX111" s="786"/>
      <c r="AY111" s="786"/>
      <c r="AZ111" s="786"/>
      <c r="BA111" s="786"/>
      <c r="BB111" s="786"/>
      <c r="BC111" s="787"/>
    </row>
    <row r="112" spans="1:55" s="255" customFormat="1" ht="18" customHeight="1">
      <c r="A112" s="254"/>
      <c r="B112" s="394"/>
      <c r="C112" s="395" t="s">
        <v>107</v>
      </c>
      <c r="D112" s="381" t="s">
        <v>120</v>
      </c>
      <c r="E112" s="396"/>
      <c r="F112" s="396"/>
      <c r="G112" s="396"/>
      <c r="H112" s="382"/>
      <c r="I112" s="382"/>
      <c r="J112" s="382"/>
      <c r="K112" s="382"/>
      <c r="L112" s="382"/>
      <c r="M112" s="382"/>
      <c r="N112" s="382"/>
      <c r="O112" s="382"/>
      <c r="P112" s="382"/>
      <c r="Q112" s="382"/>
      <c r="R112" s="382"/>
      <c r="S112" s="382"/>
      <c r="T112" s="382"/>
      <c r="U112" s="382"/>
      <c r="V112" s="382"/>
      <c r="W112" s="382"/>
      <c r="X112" s="382"/>
      <c r="Y112" s="382"/>
      <c r="Z112" s="383"/>
      <c r="AA112" s="383"/>
      <c r="AB112" s="383"/>
      <c r="AC112" s="383"/>
      <c r="AD112" s="293"/>
      <c r="AE112" s="293"/>
      <c r="AF112" s="293"/>
      <c r="AG112" s="293"/>
      <c r="AH112" s="384"/>
      <c r="AI112" s="384"/>
      <c r="AJ112" s="384"/>
      <c r="AK112" s="397"/>
      <c r="AL112" s="317"/>
      <c r="AM112" s="386"/>
    </row>
    <row r="113" spans="1:55" s="255" customFormat="1" ht="6.75" customHeight="1" thickBot="1">
      <c r="A113" s="254"/>
      <c r="B113" s="398"/>
      <c r="C113" s="398"/>
      <c r="D113" s="398"/>
      <c r="E113" s="398"/>
      <c r="F113" s="398"/>
      <c r="G113" s="398"/>
      <c r="H113" s="398"/>
      <c r="I113" s="398"/>
      <c r="J113" s="398"/>
      <c r="K113" s="398"/>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254"/>
      <c r="AM113" s="399"/>
    </row>
    <row r="114" spans="1:55" s="255" customFormat="1" ht="25.5" customHeight="1" thickBot="1">
      <c r="A114" s="254"/>
      <c r="B114" s="369"/>
      <c r="C114" s="758" t="s">
        <v>2344</v>
      </c>
      <c r="D114" s="758"/>
      <c r="E114" s="758"/>
      <c r="F114" s="758"/>
      <c r="G114" s="758"/>
      <c r="H114" s="758"/>
      <c r="I114" s="758"/>
      <c r="J114" s="758"/>
      <c r="K114" s="758"/>
      <c r="L114" s="314"/>
      <c r="M114" s="759"/>
      <c r="N114" s="760"/>
      <c r="O114" s="788" t="s">
        <v>121</v>
      </c>
      <c r="P114" s="789"/>
      <c r="Q114" s="789"/>
      <c r="R114" s="789"/>
      <c r="S114" s="789"/>
      <c r="T114" s="789"/>
      <c r="U114" s="789"/>
      <c r="V114" s="789"/>
      <c r="W114" s="789"/>
      <c r="X114" s="789"/>
      <c r="Y114" s="789"/>
      <c r="Z114" s="789"/>
      <c r="AA114" s="789"/>
      <c r="AB114" s="789"/>
      <c r="AC114" s="789"/>
      <c r="AD114" s="789"/>
      <c r="AE114" s="789"/>
      <c r="AF114" s="789"/>
      <c r="AG114" s="789"/>
      <c r="AH114" s="789"/>
      <c r="AI114" s="789"/>
      <c r="AJ114" s="790"/>
      <c r="AK114" s="273" t="str">
        <f>IF(T106="○","",(IF(AM108=TRUE,"○","×")))</f>
        <v>×</v>
      </c>
      <c r="AL114" s="254"/>
      <c r="AM114" s="764" t="s">
        <v>2148</v>
      </c>
      <c r="AN114" s="765"/>
      <c r="AO114" s="765"/>
      <c r="AP114" s="765"/>
      <c r="AQ114" s="765"/>
      <c r="AR114" s="765"/>
      <c r="AS114" s="765"/>
      <c r="AT114" s="765"/>
      <c r="AU114" s="765"/>
      <c r="AV114" s="765"/>
      <c r="AW114" s="765"/>
      <c r="AX114" s="765"/>
      <c r="AY114" s="765"/>
      <c r="AZ114" s="765"/>
      <c r="BA114" s="765"/>
      <c r="BB114" s="765"/>
      <c r="BC114" s="766"/>
    </row>
    <row r="115" spans="1:55" s="255" customFormat="1" ht="12" customHeight="1">
      <c r="A115" s="254"/>
      <c r="B115" s="398"/>
      <c r="C115" s="398"/>
      <c r="D115" s="398"/>
      <c r="E115" s="398"/>
      <c r="F115" s="398"/>
      <c r="G115" s="398"/>
      <c r="H115" s="398"/>
      <c r="I115" s="398"/>
      <c r="J115" s="398"/>
      <c r="K115" s="398"/>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254"/>
      <c r="AM115" s="399"/>
    </row>
    <row r="116" spans="1:55" s="255" customFormat="1" ht="21" customHeight="1">
      <c r="A116" s="254"/>
      <c r="B116" s="767" t="s">
        <v>122</v>
      </c>
      <c r="C116" s="767"/>
      <c r="D116" s="767"/>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67"/>
      <c r="AC116" s="767"/>
      <c r="AD116" s="767"/>
      <c r="AE116" s="767"/>
      <c r="AF116" s="767"/>
      <c r="AG116" s="767"/>
      <c r="AH116" s="767"/>
      <c r="AI116" s="767"/>
      <c r="AJ116" s="767"/>
      <c r="AK116" s="767"/>
      <c r="AL116" s="254"/>
      <c r="AM116" s="400" t="str">
        <f>IF(SUM('別紙様式6-2 事業所個票１:事業所個票10'!CI5)&gt;=1,"該当","")</f>
        <v/>
      </c>
    </row>
    <row r="117" spans="1:55" s="255" customFormat="1" ht="17.25" customHeight="1" thickBot="1">
      <c r="A117" s="254"/>
      <c r="B117" s="401" t="s">
        <v>123</v>
      </c>
      <c r="C117" s="402"/>
      <c r="D117" s="403"/>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305" t="s">
        <v>2231</v>
      </c>
      <c r="AR117" s="159" t="b">
        <v>0</v>
      </c>
      <c r="AS117" s="611" t="s">
        <v>2239</v>
      </c>
      <c r="AT117" s="611"/>
      <c r="AU117" s="611"/>
    </row>
    <row r="118" spans="1:55" s="255" customFormat="1" ht="20.25" customHeight="1" thickBot="1">
      <c r="A118" s="254"/>
      <c r="B118" s="759"/>
      <c r="C118" s="760"/>
      <c r="D118" s="825" t="s">
        <v>114</v>
      </c>
      <c r="E118" s="825"/>
      <c r="F118" s="825"/>
      <c r="G118" s="825"/>
      <c r="H118" s="825"/>
      <c r="I118" s="825"/>
      <c r="J118" s="825"/>
      <c r="K118" s="825"/>
      <c r="L118" s="825"/>
      <c r="M118" s="825"/>
      <c r="N118" s="825"/>
      <c r="O118" s="825"/>
      <c r="P118" s="825"/>
      <c r="Q118" s="826"/>
      <c r="R118" s="404" t="s">
        <v>39</v>
      </c>
      <c r="S118" s="325" t="str">
        <f>IF(AM116="","",IF(AND(AM118=TRUE,OR(AR117=TRUE,AR118=TRUE,AR119=TRUE)),"○","×"))</f>
        <v/>
      </c>
      <c r="T118" s="405"/>
      <c r="U118" s="402"/>
      <c r="V118" s="402"/>
      <c r="W118" s="402"/>
      <c r="X118" s="402"/>
      <c r="Y118" s="402"/>
      <c r="Z118" s="402"/>
      <c r="AA118" s="402"/>
      <c r="AB118" s="402"/>
      <c r="AC118" s="402"/>
      <c r="AD118" s="402"/>
      <c r="AE118" s="402"/>
      <c r="AF118" s="402"/>
      <c r="AG118" s="402"/>
      <c r="AH118" s="402"/>
      <c r="AI118" s="402"/>
      <c r="AJ118" s="402"/>
      <c r="AK118" s="402"/>
      <c r="AL118" s="402"/>
      <c r="AM118" s="159" t="b">
        <v>0</v>
      </c>
      <c r="AN118" s="611" t="s">
        <v>2237</v>
      </c>
      <c r="AO118" s="611"/>
      <c r="AP118" s="611"/>
      <c r="AR118" s="159" t="b">
        <v>0</v>
      </c>
      <c r="AS118" s="611" t="s">
        <v>2240</v>
      </c>
      <c r="AT118" s="611"/>
      <c r="AU118" s="611"/>
    </row>
    <row r="119" spans="1:55" s="255" customFormat="1" ht="28.5" customHeight="1" thickBot="1">
      <c r="A119" s="254"/>
      <c r="B119" s="370" t="s">
        <v>105</v>
      </c>
      <c r="C119" s="827" t="s">
        <v>124</v>
      </c>
      <c r="D119" s="828"/>
      <c r="E119" s="828"/>
      <c r="F119" s="828"/>
      <c r="G119" s="828"/>
      <c r="H119" s="828"/>
      <c r="I119" s="828"/>
      <c r="J119" s="828"/>
      <c r="K119" s="828"/>
      <c r="L119" s="828"/>
      <c r="M119" s="828"/>
      <c r="N119" s="828"/>
      <c r="O119" s="828"/>
      <c r="P119" s="828"/>
      <c r="Q119" s="828"/>
      <c r="R119" s="828"/>
      <c r="S119" s="829"/>
      <c r="T119" s="828"/>
      <c r="U119" s="828"/>
      <c r="V119" s="828"/>
      <c r="W119" s="828"/>
      <c r="X119" s="828"/>
      <c r="Y119" s="828"/>
      <c r="Z119" s="828"/>
      <c r="AA119" s="828"/>
      <c r="AB119" s="828"/>
      <c r="AC119" s="828"/>
      <c r="AD119" s="828"/>
      <c r="AE119" s="828"/>
      <c r="AF119" s="828"/>
      <c r="AG119" s="828"/>
      <c r="AH119" s="828"/>
      <c r="AI119" s="828"/>
      <c r="AJ119" s="828"/>
      <c r="AK119" s="830"/>
      <c r="AL119" s="254"/>
      <c r="AM119" s="159" t="b">
        <v>0</v>
      </c>
      <c r="AN119" s="611" t="s">
        <v>2238</v>
      </c>
      <c r="AO119" s="611"/>
      <c r="AP119" s="611"/>
      <c r="AR119" s="159" t="b">
        <v>0</v>
      </c>
      <c r="AS119" s="611" t="s">
        <v>2241</v>
      </c>
      <c r="AT119" s="611"/>
      <c r="AU119" s="611"/>
    </row>
    <row r="120" spans="1:55" s="255" customFormat="1" ht="25.5" customHeight="1">
      <c r="A120" s="254"/>
      <c r="B120" s="791"/>
      <c r="C120" s="793" t="s">
        <v>125</v>
      </c>
      <c r="D120" s="794"/>
      <c r="E120" s="794"/>
      <c r="F120" s="794"/>
      <c r="G120" s="406"/>
      <c r="H120" s="407" t="s">
        <v>33</v>
      </c>
      <c r="I120" s="809" t="s">
        <v>126</v>
      </c>
      <c r="J120" s="810"/>
      <c r="K120" s="810"/>
      <c r="L120" s="810"/>
      <c r="M120" s="810"/>
      <c r="N120" s="810"/>
      <c r="O120" s="810"/>
      <c r="P120" s="810"/>
      <c r="Q120" s="810"/>
      <c r="R120" s="810"/>
      <c r="S120" s="810"/>
      <c r="T120" s="810"/>
      <c r="U120" s="810"/>
      <c r="V120" s="810"/>
      <c r="W120" s="810"/>
      <c r="X120" s="810"/>
      <c r="Y120" s="810"/>
      <c r="Z120" s="810"/>
      <c r="AA120" s="810"/>
      <c r="AB120" s="810"/>
      <c r="AC120" s="810"/>
      <c r="AD120" s="810"/>
      <c r="AE120" s="810"/>
      <c r="AF120" s="810"/>
      <c r="AG120" s="810"/>
      <c r="AH120" s="810"/>
      <c r="AI120" s="810"/>
      <c r="AJ120" s="810"/>
      <c r="AK120" s="811"/>
      <c r="AL120" s="254"/>
      <c r="AM120" s="582" t="s">
        <v>2345</v>
      </c>
      <c r="AN120" s="812"/>
      <c r="AO120" s="812"/>
      <c r="AP120" s="812"/>
      <c r="AQ120" s="812"/>
      <c r="AR120" s="812"/>
      <c r="AS120" s="812"/>
      <c r="AT120" s="812"/>
      <c r="AU120" s="812"/>
      <c r="AV120" s="812"/>
      <c r="AW120" s="812"/>
      <c r="AX120" s="812"/>
      <c r="AY120" s="812"/>
      <c r="AZ120" s="812"/>
      <c r="BA120" s="812"/>
      <c r="BB120" s="812"/>
      <c r="BC120" s="813"/>
    </row>
    <row r="121" spans="1:55" s="255" customFormat="1" ht="33.75" customHeight="1">
      <c r="A121" s="254"/>
      <c r="B121" s="791"/>
      <c r="C121" s="795"/>
      <c r="D121" s="796"/>
      <c r="E121" s="796"/>
      <c r="F121" s="796"/>
      <c r="G121" s="408"/>
      <c r="H121" s="409" t="s">
        <v>40</v>
      </c>
      <c r="I121" s="819" t="s">
        <v>127</v>
      </c>
      <c r="J121" s="820"/>
      <c r="K121" s="820"/>
      <c r="L121" s="820"/>
      <c r="M121" s="820"/>
      <c r="N121" s="820"/>
      <c r="O121" s="820"/>
      <c r="P121" s="820"/>
      <c r="Q121" s="820"/>
      <c r="R121" s="820"/>
      <c r="S121" s="820"/>
      <c r="T121" s="820"/>
      <c r="U121" s="820"/>
      <c r="V121" s="820"/>
      <c r="W121" s="820"/>
      <c r="X121" s="820"/>
      <c r="Y121" s="820"/>
      <c r="Z121" s="820"/>
      <c r="AA121" s="820"/>
      <c r="AB121" s="820"/>
      <c r="AC121" s="820"/>
      <c r="AD121" s="820"/>
      <c r="AE121" s="820"/>
      <c r="AF121" s="820"/>
      <c r="AG121" s="820"/>
      <c r="AH121" s="820"/>
      <c r="AI121" s="820"/>
      <c r="AJ121" s="820"/>
      <c r="AK121" s="821"/>
      <c r="AL121" s="254"/>
      <c r="AM121" s="814"/>
      <c r="AN121" s="815"/>
      <c r="AO121" s="815"/>
      <c r="AP121" s="815"/>
      <c r="AQ121" s="815"/>
      <c r="AR121" s="815"/>
      <c r="AS121" s="815"/>
      <c r="AT121" s="815"/>
      <c r="AU121" s="815"/>
      <c r="AV121" s="815"/>
      <c r="AW121" s="815"/>
      <c r="AX121" s="815"/>
      <c r="AY121" s="815"/>
      <c r="AZ121" s="815"/>
      <c r="BA121" s="815"/>
      <c r="BB121" s="815"/>
      <c r="BC121" s="816"/>
    </row>
    <row r="122" spans="1:55" s="255" customFormat="1" ht="37.5" customHeight="1" thickBot="1">
      <c r="A122" s="254"/>
      <c r="B122" s="792"/>
      <c r="C122" s="797"/>
      <c r="D122" s="798"/>
      <c r="E122" s="798"/>
      <c r="F122" s="798"/>
      <c r="G122" s="410"/>
      <c r="H122" s="411" t="s">
        <v>41</v>
      </c>
      <c r="I122" s="822" t="s">
        <v>128</v>
      </c>
      <c r="J122" s="823"/>
      <c r="K122" s="823"/>
      <c r="L122" s="823"/>
      <c r="M122" s="823"/>
      <c r="N122" s="823"/>
      <c r="O122" s="823"/>
      <c r="P122" s="823"/>
      <c r="Q122" s="823"/>
      <c r="R122" s="823"/>
      <c r="S122" s="823"/>
      <c r="T122" s="823"/>
      <c r="U122" s="823"/>
      <c r="V122" s="823"/>
      <c r="W122" s="823"/>
      <c r="X122" s="823"/>
      <c r="Y122" s="823"/>
      <c r="Z122" s="823"/>
      <c r="AA122" s="823"/>
      <c r="AB122" s="823"/>
      <c r="AC122" s="823"/>
      <c r="AD122" s="823"/>
      <c r="AE122" s="823"/>
      <c r="AF122" s="823"/>
      <c r="AG122" s="823"/>
      <c r="AH122" s="823"/>
      <c r="AI122" s="823"/>
      <c r="AJ122" s="823"/>
      <c r="AK122" s="824"/>
      <c r="AL122" s="254"/>
      <c r="AM122" s="817"/>
      <c r="AN122" s="701"/>
      <c r="AO122" s="701"/>
      <c r="AP122" s="701"/>
      <c r="AQ122" s="701"/>
      <c r="AR122" s="701"/>
      <c r="AS122" s="701"/>
      <c r="AT122" s="701"/>
      <c r="AU122" s="701"/>
      <c r="AV122" s="701"/>
      <c r="AW122" s="701"/>
      <c r="AX122" s="701"/>
      <c r="AY122" s="701"/>
      <c r="AZ122" s="701"/>
      <c r="BA122" s="701"/>
      <c r="BB122" s="701"/>
      <c r="BC122" s="818"/>
    </row>
    <row r="123" spans="1:55" s="255" customFormat="1" ht="13.5" customHeight="1">
      <c r="A123" s="254"/>
      <c r="B123" s="412" t="s">
        <v>107</v>
      </c>
      <c r="C123" s="831" t="s">
        <v>120</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2"/>
      <c r="AA123" s="832"/>
      <c r="AB123" s="832"/>
      <c r="AC123" s="832"/>
      <c r="AD123" s="832"/>
      <c r="AE123" s="832"/>
      <c r="AF123" s="832"/>
      <c r="AG123" s="832"/>
      <c r="AH123" s="832"/>
      <c r="AI123" s="832"/>
      <c r="AJ123" s="832"/>
      <c r="AK123" s="596"/>
      <c r="AL123" s="317"/>
    </row>
    <row r="124" spans="1:55" s="255" customFormat="1" ht="8.25" customHeight="1" thickBot="1">
      <c r="A124" s="254"/>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254"/>
      <c r="AM124" s="414"/>
    </row>
    <row r="125" spans="1:55" s="255" customFormat="1" ht="27.75" customHeight="1" thickBot="1">
      <c r="A125" s="254"/>
      <c r="B125" s="833" t="s">
        <v>2346</v>
      </c>
      <c r="C125" s="833"/>
      <c r="D125" s="833"/>
      <c r="E125" s="833"/>
      <c r="F125" s="833"/>
      <c r="G125" s="833"/>
      <c r="H125" s="833"/>
      <c r="I125" s="833"/>
      <c r="J125" s="833"/>
      <c r="K125" s="833"/>
      <c r="L125" s="314"/>
      <c r="M125" s="759"/>
      <c r="N125" s="760"/>
      <c r="O125" s="834" t="s">
        <v>129</v>
      </c>
      <c r="P125" s="835"/>
      <c r="Q125" s="835"/>
      <c r="R125" s="835"/>
      <c r="S125" s="835"/>
      <c r="T125" s="835"/>
      <c r="U125" s="835"/>
      <c r="V125" s="835"/>
      <c r="W125" s="835"/>
      <c r="X125" s="835"/>
      <c r="Y125" s="835"/>
      <c r="Z125" s="835"/>
      <c r="AA125" s="835"/>
      <c r="AB125" s="835"/>
      <c r="AC125" s="835"/>
      <c r="AD125" s="835"/>
      <c r="AE125" s="835"/>
      <c r="AF125" s="835"/>
      <c r="AG125" s="835"/>
      <c r="AH125" s="835"/>
      <c r="AI125" s="835"/>
      <c r="AJ125" s="835"/>
      <c r="AK125" s="273" t="str">
        <f>IF(S118="","",IF(S118="○","",IF(AM119=TRUE,"○","×")))</f>
        <v/>
      </c>
      <c r="AL125" s="254"/>
      <c r="AM125" s="602" t="s">
        <v>2149</v>
      </c>
      <c r="AN125" s="579"/>
      <c r="AO125" s="579"/>
      <c r="AP125" s="579"/>
      <c r="AQ125" s="579"/>
      <c r="AR125" s="579"/>
      <c r="AS125" s="579"/>
      <c r="AT125" s="579"/>
      <c r="AU125" s="579"/>
      <c r="AV125" s="579"/>
      <c r="AW125" s="579"/>
      <c r="AX125" s="579"/>
      <c r="AY125" s="579"/>
      <c r="AZ125" s="579"/>
      <c r="BA125" s="579"/>
      <c r="BB125" s="579"/>
      <c r="BC125" s="580"/>
    </row>
    <row r="126" spans="1:55" s="255" customFormat="1" ht="8.25" customHeight="1">
      <c r="A126" s="254"/>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254"/>
      <c r="AM126" s="414"/>
    </row>
    <row r="127" spans="1:55" s="255" customFormat="1" ht="21.75" customHeight="1">
      <c r="A127" s="254"/>
      <c r="B127" s="680" t="s">
        <v>130</v>
      </c>
      <c r="C127" s="680"/>
      <c r="D127" s="680"/>
      <c r="E127" s="680"/>
      <c r="F127" s="680"/>
      <c r="G127" s="680"/>
      <c r="H127" s="680"/>
      <c r="I127" s="680"/>
      <c r="J127" s="680"/>
      <c r="K127" s="680"/>
      <c r="L127" s="680"/>
      <c r="M127" s="680"/>
      <c r="N127" s="680"/>
      <c r="O127" s="680"/>
      <c r="P127" s="680"/>
      <c r="Q127" s="680"/>
      <c r="R127" s="680"/>
      <c r="S127" s="680"/>
      <c r="T127" s="680"/>
      <c r="U127" s="680"/>
      <c r="V127" s="680"/>
      <c r="W127" s="680"/>
      <c r="X127" s="680"/>
      <c r="Y127" s="680"/>
      <c r="Z127" s="680"/>
      <c r="AA127" s="680"/>
      <c r="AB127" s="680"/>
      <c r="AC127" s="680"/>
      <c r="AD127" s="680"/>
      <c r="AE127" s="680"/>
      <c r="AF127" s="680"/>
      <c r="AG127" s="680"/>
      <c r="AH127" s="680"/>
      <c r="AI127" s="680"/>
      <c r="AJ127" s="680"/>
      <c r="AK127" s="680"/>
      <c r="AL127" s="254"/>
      <c r="AM127" s="414"/>
    </row>
    <row r="128" spans="1:55" ht="15.75" customHeight="1" thickBot="1">
      <c r="A128" s="246"/>
      <c r="B128" s="369" t="s">
        <v>131</v>
      </c>
      <c r="C128" s="246"/>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246"/>
      <c r="AL128" s="246"/>
      <c r="BB128" s="283"/>
    </row>
    <row r="129" spans="1:56" ht="24.75" customHeight="1" thickBot="1">
      <c r="A129" s="246"/>
      <c r="B129" s="533" t="s">
        <v>132</v>
      </c>
      <c r="C129" s="534"/>
      <c r="D129" s="534"/>
      <c r="E129" s="534"/>
      <c r="F129" s="534"/>
      <c r="G129" s="534"/>
      <c r="H129" s="534"/>
      <c r="I129" s="534"/>
      <c r="J129" s="534"/>
      <c r="K129" s="534"/>
      <c r="L129" s="528" t="s">
        <v>2361</v>
      </c>
      <c r="M129" s="528"/>
      <c r="N129" s="528"/>
      <c r="O129" s="528"/>
      <c r="P129" s="528"/>
      <c r="Q129" s="528"/>
      <c r="R129" s="528"/>
      <c r="S129" s="528"/>
      <c r="T129" s="528"/>
      <c r="U129" s="528"/>
      <c r="V129" s="528"/>
      <c r="W129" s="528"/>
      <c r="X129" s="528"/>
      <c r="Y129" s="528"/>
      <c r="Z129" s="528"/>
      <c r="AA129" s="529"/>
      <c r="AB129" s="415">
        <f>SUM('別紙様式6-2 事業所個票１:事業所個票10'!AG37)</f>
        <v>0</v>
      </c>
      <c r="AC129" s="530" t="s">
        <v>2363</v>
      </c>
      <c r="AD129" s="531" t="str">
        <f>IF(AB130=0,"",IF(AB129&gt;=AB130,"○","×"))</f>
        <v/>
      </c>
      <c r="AE129" s="246"/>
      <c r="AF129" s="246"/>
      <c r="AG129" s="246"/>
      <c r="AH129" s="246"/>
      <c r="AI129" s="246"/>
      <c r="AJ129" s="246"/>
      <c r="AK129" s="246"/>
      <c r="AL129" s="246"/>
      <c r="AM129" s="416" t="str">
        <f>IF(OR(AD129="×",AD131="×"),"×","")</f>
        <v/>
      </c>
    </row>
    <row r="130" spans="1:56" ht="24.75" customHeight="1" thickBot="1">
      <c r="A130" s="246"/>
      <c r="B130" s="535"/>
      <c r="C130" s="536"/>
      <c r="D130" s="536"/>
      <c r="E130" s="536"/>
      <c r="F130" s="536"/>
      <c r="G130" s="536"/>
      <c r="H130" s="536"/>
      <c r="I130" s="536"/>
      <c r="J130" s="536"/>
      <c r="K130" s="536"/>
      <c r="L130" s="528" t="s">
        <v>2362</v>
      </c>
      <c r="M130" s="528"/>
      <c r="N130" s="528"/>
      <c r="O130" s="528"/>
      <c r="P130" s="528"/>
      <c r="Q130" s="528"/>
      <c r="R130" s="528"/>
      <c r="S130" s="528"/>
      <c r="T130" s="528"/>
      <c r="U130" s="528"/>
      <c r="V130" s="528"/>
      <c r="W130" s="528"/>
      <c r="X130" s="528"/>
      <c r="Y130" s="528"/>
      <c r="Z130" s="528"/>
      <c r="AA130" s="529"/>
      <c r="AB130" s="415">
        <f>SUM('別紙様式6-2 事業所個票１:事業所個票10'!CI6)</f>
        <v>0</v>
      </c>
      <c r="AC130" s="530"/>
      <c r="AD130" s="532"/>
      <c r="AE130" s="246"/>
      <c r="AF130" s="246"/>
      <c r="AG130" s="246"/>
      <c r="AH130" s="246"/>
      <c r="AI130" s="246"/>
      <c r="AJ130" s="246"/>
      <c r="AK130" s="246"/>
      <c r="AL130" s="246"/>
    </row>
    <row r="131" spans="1:56" ht="24.75" customHeight="1" thickBot="1">
      <c r="A131" s="246"/>
      <c r="B131" s="836" t="s">
        <v>2347</v>
      </c>
      <c r="C131" s="828"/>
      <c r="D131" s="828"/>
      <c r="E131" s="828"/>
      <c r="F131" s="828"/>
      <c r="G131" s="828"/>
      <c r="H131" s="828"/>
      <c r="I131" s="828"/>
      <c r="J131" s="828"/>
      <c r="K131" s="828"/>
      <c r="L131" s="528" t="s">
        <v>2361</v>
      </c>
      <c r="M131" s="528"/>
      <c r="N131" s="528"/>
      <c r="O131" s="528"/>
      <c r="P131" s="528"/>
      <c r="Q131" s="528"/>
      <c r="R131" s="528"/>
      <c r="S131" s="528"/>
      <c r="T131" s="528"/>
      <c r="U131" s="528"/>
      <c r="V131" s="528"/>
      <c r="W131" s="528"/>
      <c r="X131" s="528"/>
      <c r="Y131" s="528"/>
      <c r="Z131" s="528"/>
      <c r="AA131" s="529"/>
      <c r="AB131" s="415">
        <f>SUM('別紙様式6-2 事業所個票１:事業所個票10'!AO37)</f>
        <v>0</v>
      </c>
      <c r="AC131" s="530" t="s">
        <v>2363</v>
      </c>
      <c r="AD131" s="531" t="str">
        <f>IF(AB132=0,"",IF(AB131&gt;=AB132,"○","×"))</f>
        <v/>
      </c>
      <c r="AE131" s="246"/>
      <c r="AF131" s="417"/>
      <c r="AG131" s="246"/>
      <c r="AH131" s="246"/>
      <c r="AI131" s="246"/>
      <c r="AJ131" s="246"/>
      <c r="AK131" s="246"/>
      <c r="AL131" s="246"/>
    </row>
    <row r="132" spans="1:56" ht="24.75" customHeight="1" thickBot="1">
      <c r="A132" s="246"/>
      <c r="B132" s="837"/>
      <c r="C132" s="838"/>
      <c r="D132" s="838"/>
      <c r="E132" s="838"/>
      <c r="F132" s="838"/>
      <c r="G132" s="838"/>
      <c r="H132" s="838"/>
      <c r="I132" s="838"/>
      <c r="J132" s="838"/>
      <c r="K132" s="838"/>
      <c r="L132" s="528" t="s">
        <v>2362</v>
      </c>
      <c r="M132" s="528"/>
      <c r="N132" s="528"/>
      <c r="O132" s="528"/>
      <c r="P132" s="528"/>
      <c r="Q132" s="528"/>
      <c r="R132" s="528"/>
      <c r="S132" s="528"/>
      <c r="T132" s="528"/>
      <c r="U132" s="528"/>
      <c r="V132" s="528"/>
      <c r="W132" s="528"/>
      <c r="X132" s="528"/>
      <c r="Y132" s="528"/>
      <c r="Z132" s="528"/>
      <c r="AA132" s="529"/>
      <c r="AB132" s="415">
        <f>SUM('別紙様式6-2 事業所個票１:事業所個票10'!CI6)</f>
        <v>0</v>
      </c>
      <c r="AC132" s="530"/>
      <c r="AD132" s="532"/>
      <c r="AE132" s="246"/>
      <c r="AF132" s="417"/>
      <c r="AG132" s="246"/>
      <c r="AH132" s="246"/>
      <c r="AI132" s="246"/>
      <c r="AJ132" s="246"/>
      <c r="AK132" s="246"/>
      <c r="AL132" s="246"/>
    </row>
    <row r="133" spans="1:56" ht="6" customHeight="1" thickBot="1">
      <c r="A133" s="246"/>
      <c r="B133" s="369"/>
      <c r="C133" s="246"/>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246"/>
      <c r="AL133" s="246"/>
      <c r="AM133" s="418"/>
      <c r="BB133" s="283"/>
    </row>
    <row r="134" spans="1:56" ht="13.8" thickBot="1">
      <c r="A134" s="246"/>
      <c r="B134" s="419" t="s">
        <v>133</v>
      </c>
      <c r="D134" s="420"/>
      <c r="E134" s="420"/>
      <c r="F134" s="420"/>
      <c r="G134" s="420"/>
      <c r="H134" s="420"/>
      <c r="I134" s="420"/>
      <c r="J134" s="420"/>
      <c r="K134" s="420"/>
      <c r="L134" s="420"/>
      <c r="M134" s="420"/>
      <c r="N134" s="420"/>
      <c r="O134" s="420"/>
      <c r="P134" s="420"/>
      <c r="Q134" s="420"/>
      <c r="R134" s="420"/>
      <c r="S134" s="420"/>
      <c r="T134" s="420"/>
      <c r="U134" s="420"/>
      <c r="V134" s="321"/>
      <c r="W134" s="321"/>
      <c r="X134" s="321"/>
      <c r="Y134" s="321"/>
      <c r="Z134" s="321"/>
      <c r="AA134" s="321"/>
      <c r="AB134" s="321"/>
      <c r="AC134" s="321"/>
      <c r="AD134" s="321"/>
      <c r="AE134" s="321"/>
      <c r="AF134" s="321"/>
      <c r="AG134" s="321"/>
      <c r="AH134" s="321"/>
      <c r="AI134" s="321"/>
      <c r="AJ134" s="321"/>
      <c r="AK134" s="273" t="str">
        <f>IF(AM129="","",IF(AM129="○","",IF(OR(AM136=TRUE,AM137=TRUE,AM138=TRUE,AND(AM139=TRUE,F139&lt;&gt;"")),"○","×")))</f>
        <v/>
      </c>
      <c r="AL134" s="246"/>
      <c r="AM134" s="602" t="s">
        <v>2348</v>
      </c>
      <c r="AN134" s="579"/>
      <c r="AO134" s="579"/>
      <c r="AP134" s="579"/>
      <c r="AQ134" s="579"/>
      <c r="AR134" s="579"/>
      <c r="AS134" s="579"/>
      <c r="AT134" s="579"/>
      <c r="AU134" s="579"/>
      <c r="AV134" s="579"/>
      <c r="AW134" s="579"/>
      <c r="AX134" s="579"/>
      <c r="AY134" s="579"/>
      <c r="AZ134" s="579"/>
      <c r="BA134" s="579"/>
      <c r="BB134" s="579"/>
      <c r="BC134" s="580"/>
    </row>
    <row r="135" spans="1:56" s="255" customFormat="1" ht="14.25" customHeight="1">
      <c r="A135" s="254"/>
      <c r="B135" s="421" t="s">
        <v>134</v>
      </c>
      <c r="C135" s="422"/>
      <c r="D135" s="423"/>
      <c r="E135" s="424"/>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6"/>
      <c r="AL135" s="254"/>
      <c r="AN135" s="427"/>
      <c r="AO135" s="427"/>
      <c r="AP135" s="427"/>
      <c r="AQ135" s="427"/>
      <c r="AR135" s="427"/>
      <c r="AS135" s="427"/>
      <c r="AT135" s="427"/>
      <c r="AU135" s="427"/>
      <c r="AV135" s="428"/>
      <c r="AW135" s="428"/>
      <c r="AX135" s="428"/>
      <c r="AY135" s="428"/>
      <c r="AZ135" s="428"/>
      <c r="BA135" s="429"/>
    </row>
    <row r="136" spans="1:56" s="255" customFormat="1" ht="16.5" customHeight="1">
      <c r="A136" s="254"/>
      <c r="B136" s="303"/>
      <c r="C136" s="430"/>
      <c r="D136" s="297" t="s">
        <v>2349</v>
      </c>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312"/>
      <c r="AJ136" s="254"/>
      <c r="AK136" s="313"/>
      <c r="AL136" s="254"/>
      <c r="AM136" s="159" t="b">
        <v>0</v>
      </c>
      <c r="AN136" s="427"/>
      <c r="AO136" s="427"/>
      <c r="AP136" s="427"/>
      <c r="AQ136" s="427"/>
      <c r="AR136" s="427"/>
      <c r="AS136" s="427"/>
      <c r="AT136" s="427"/>
      <c r="AU136" s="428"/>
      <c r="AV136" s="429"/>
      <c r="AW136" s="429"/>
      <c r="AX136" s="429"/>
      <c r="AY136" s="429"/>
      <c r="AZ136" s="429"/>
    </row>
    <row r="137" spans="1:56" s="255" customFormat="1" ht="16.5" customHeight="1">
      <c r="A137" s="254"/>
      <c r="B137" s="303"/>
      <c r="C137" s="431"/>
      <c r="D137" s="297" t="s">
        <v>2350</v>
      </c>
      <c r="E137" s="432"/>
      <c r="F137" s="432"/>
      <c r="G137" s="432"/>
      <c r="H137" s="432"/>
      <c r="I137" s="432"/>
      <c r="J137" s="432"/>
      <c r="K137" s="432"/>
      <c r="L137" s="432"/>
      <c r="M137" s="432"/>
      <c r="N137" s="432"/>
      <c r="O137" s="432"/>
      <c r="P137" s="432"/>
      <c r="Q137" s="432"/>
      <c r="R137" s="432"/>
      <c r="S137" s="432"/>
      <c r="T137" s="264"/>
      <c r="U137" s="264"/>
      <c r="V137" s="264"/>
      <c r="W137" s="264"/>
      <c r="X137" s="264"/>
      <c r="Y137" s="264"/>
      <c r="Z137" s="264"/>
      <c r="AA137" s="264"/>
      <c r="AB137" s="264"/>
      <c r="AC137" s="264"/>
      <c r="AD137" s="264"/>
      <c r="AE137" s="264"/>
      <c r="AF137" s="264"/>
      <c r="AG137" s="264"/>
      <c r="AH137" s="264"/>
      <c r="AI137" s="312"/>
      <c r="AJ137" s="254"/>
      <c r="AK137" s="313"/>
      <c r="AL137" s="254"/>
      <c r="AM137" s="159" t="b">
        <v>0</v>
      </c>
      <c r="AN137" s="427"/>
      <c r="AO137" s="427"/>
      <c r="AP137" s="427"/>
      <c r="AQ137" s="427"/>
      <c r="AR137" s="427"/>
      <c r="AS137" s="427"/>
      <c r="AT137" s="427"/>
      <c r="AU137" s="428"/>
      <c r="AV137" s="429"/>
      <c r="AW137" s="429"/>
      <c r="AX137" s="429"/>
      <c r="AY137" s="429"/>
      <c r="AZ137" s="429"/>
    </row>
    <row r="138" spans="1:56" s="255" customFormat="1" ht="25.5" customHeight="1" thickBot="1">
      <c r="A138" s="254"/>
      <c r="B138" s="303"/>
      <c r="C138" s="431"/>
      <c r="D138" s="844" t="s">
        <v>135</v>
      </c>
      <c r="E138" s="844"/>
      <c r="F138" s="844"/>
      <c r="G138" s="844"/>
      <c r="H138" s="844"/>
      <c r="I138" s="844"/>
      <c r="J138" s="844"/>
      <c r="K138" s="844"/>
      <c r="L138" s="844"/>
      <c r="M138" s="844"/>
      <c r="N138" s="844"/>
      <c r="O138" s="844"/>
      <c r="P138" s="844"/>
      <c r="Q138" s="844"/>
      <c r="R138" s="844"/>
      <c r="S138" s="844"/>
      <c r="T138" s="844"/>
      <c r="U138" s="844"/>
      <c r="V138" s="844"/>
      <c r="W138" s="844"/>
      <c r="X138" s="844"/>
      <c r="Y138" s="844"/>
      <c r="Z138" s="844"/>
      <c r="AA138" s="844"/>
      <c r="AB138" s="844"/>
      <c r="AC138" s="844"/>
      <c r="AD138" s="844"/>
      <c r="AE138" s="844"/>
      <c r="AF138" s="844"/>
      <c r="AG138" s="844"/>
      <c r="AH138" s="844"/>
      <c r="AI138" s="844"/>
      <c r="AJ138" s="254"/>
      <c r="AK138" s="313"/>
      <c r="AL138" s="433"/>
      <c r="AM138" s="159" t="b">
        <v>0</v>
      </c>
      <c r="AN138" s="428"/>
      <c r="AO138" s="428"/>
      <c r="AP138" s="428"/>
      <c r="AS138" s="429"/>
      <c r="AT138" s="429"/>
    </row>
    <row r="139" spans="1:56" s="255" customFormat="1" ht="18" customHeight="1" thickBot="1">
      <c r="A139" s="254"/>
      <c r="B139" s="434"/>
      <c r="C139" s="435"/>
      <c r="D139" s="436" t="s">
        <v>136</v>
      </c>
      <c r="E139" s="437"/>
      <c r="F139" s="845"/>
      <c r="G139" s="845"/>
      <c r="H139" s="845"/>
      <c r="I139" s="845"/>
      <c r="J139" s="845"/>
      <c r="K139" s="845"/>
      <c r="L139" s="845"/>
      <c r="M139" s="845"/>
      <c r="N139" s="845"/>
      <c r="O139" s="845"/>
      <c r="P139" s="845"/>
      <c r="Q139" s="845"/>
      <c r="R139" s="845"/>
      <c r="S139" s="845"/>
      <c r="T139" s="845"/>
      <c r="U139" s="845"/>
      <c r="V139" s="845"/>
      <c r="W139" s="845"/>
      <c r="X139" s="845"/>
      <c r="Y139" s="845"/>
      <c r="Z139" s="845"/>
      <c r="AA139" s="845"/>
      <c r="AB139" s="845"/>
      <c r="AC139" s="845"/>
      <c r="AD139" s="845"/>
      <c r="AE139" s="845"/>
      <c r="AF139" s="845"/>
      <c r="AG139" s="845"/>
      <c r="AH139" s="845"/>
      <c r="AI139" s="845"/>
      <c r="AJ139" s="845"/>
      <c r="AK139" s="438" t="s">
        <v>70</v>
      </c>
      <c r="AL139" s="254"/>
      <c r="AM139" s="159" t="b">
        <v>0</v>
      </c>
      <c r="AN139" s="764" t="s">
        <v>2351</v>
      </c>
      <c r="AO139" s="786"/>
      <c r="AP139" s="786"/>
      <c r="AQ139" s="786"/>
      <c r="AR139" s="786"/>
      <c r="AS139" s="786"/>
      <c r="AT139" s="786"/>
      <c r="AU139" s="786"/>
      <c r="AV139" s="786"/>
      <c r="AW139" s="786"/>
      <c r="AX139" s="786"/>
      <c r="AY139" s="786"/>
      <c r="AZ139" s="786"/>
      <c r="BA139" s="786"/>
      <c r="BB139" s="786"/>
      <c r="BC139" s="787"/>
    </row>
    <row r="140" spans="1:56" ht="7.5" customHeight="1">
      <c r="A140" s="246"/>
      <c r="B140" s="439"/>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246"/>
      <c r="BD140" s="255"/>
    </row>
    <row r="141" spans="1:56" ht="17.25" customHeight="1">
      <c r="A141" s="246"/>
      <c r="B141" s="680" t="s">
        <v>137</v>
      </c>
      <c r="C141" s="680"/>
      <c r="D141" s="680"/>
      <c r="E141" s="680"/>
      <c r="F141" s="680"/>
      <c r="G141" s="680"/>
      <c r="H141" s="680"/>
      <c r="I141" s="680"/>
      <c r="J141" s="680"/>
      <c r="K141" s="680"/>
      <c r="L141" s="680"/>
      <c r="M141" s="680"/>
      <c r="N141" s="680"/>
      <c r="O141" s="680"/>
      <c r="P141" s="680"/>
      <c r="Q141" s="680"/>
      <c r="R141" s="680"/>
      <c r="S141" s="680"/>
      <c r="T141" s="680"/>
      <c r="U141" s="680"/>
      <c r="V141" s="680"/>
      <c r="W141" s="680"/>
      <c r="X141" s="680"/>
      <c r="Y141" s="680"/>
      <c r="Z141" s="680"/>
      <c r="AA141" s="680"/>
      <c r="AB141" s="680"/>
      <c r="AC141" s="680"/>
      <c r="AD141" s="680"/>
      <c r="AE141" s="680"/>
      <c r="AF141" s="680"/>
      <c r="AG141" s="680"/>
      <c r="AH141" s="680"/>
      <c r="AI141" s="680"/>
      <c r="AJ141" s="680"/>
      <c r="AK141" s="680"/>
      <c r="AL141" s="246"/>
      <c r="AM141" s="441" t="str">
        <f>IF(SUM('別紙様式6-2 事業所個票１:事業所個票10'!CI9)&gt;=1,"表示","表示不要")</f>
        <v>表示不要</v>
      </c>
    </row>
    <row r="142" spans="1:56" ht="13.8" thickBot="1">
      <c r="A142" s="246"/>
      <c r="B142" s="369" t="s">
        <v>2352</v>
      </c>
      <c r="C142" s="246"/>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246"/>
    </row>
    <row r="143" spans="1:56" ht="16.5" customHeight="1" thickBot="1">
      <c r="A143" s="246"/>
      <c r="B143" s="846" t="s">
        <v>138</v>
      </c>
      <c r="C143" s="703"/>
      <c r="D143" s="703"/>
      <c r="E143" s="703"/>
      <c r="F143" s="703"/>
      <c r="G143" s="703"/>
      <c r="H143" s="703"/>
      <c r="I143" s="703"/>
      <c r="J143" s="703"/>
      <c r="K143" s="703"/>
      <c r="L143" s="703"/>
      <c r="M143" s="703"/>
      <c r="N143" s="703"/>
      <c r="O143" s="703"/>
      <c r="P143" s="703"/>
      <c r="Q143" s="704"/>
      <c r="R143" s="442" t="s">
        <v>85</v>
      </c>
      <c r="S143" s="443" t="str">
        <f>IF(SUM('別紙様式6-2 事業所個票１:事業所個票10'!CI7)&gt;=1,"×","○")</f>
        <v>○</v>
      </c>
      <c r="T143" s="246"/>
      <c r="U143" s="417"/>
      <c r="V143" s="246"/>
      <c r="W143" s="246"/>
      <c r="X143" s="246"/>
      <c r="Y143" s="246"/>
      <c r="Z143" s="246"/>
      <c r="AA143" s="246"/>
      <c r="AB143" s="246"/>
      <c r="AC143" s="246"/>
      <c r="AD143" s="246"/>
      <c r="AE143" s="246"/>
      <c r="AF143" s="246"/>
      <c r="AG143" s="246"/>
      <c r="AH143" s="246"/>
      <c r="AI143" s="246"/>
      <c r="AJ143" s="246"/>
      <c r="AK143" s="246"/>
      <c r="AL143" s="246"/>
      <c r="AM143" s="764" t="s">
        <v>2364</v>
      </c>
      <c r="AN143" s="765"/>
      <c r="AO143" s="765"/>
      <c r="AP143" s="765"/>
      <c r="AQ143" s="765"/>
      <c r="AR143" s="765"/>
      <c r="AS143" s="765"/>
      <c r="AT143" s="765"/>
      <c r="AU143" s="765"/>
      <c r="AV143" s="765"/>
      <c r="AW143" s="765"/>
      <c r="AX143" s="765"/>
      <c r="AY143" s="765"/>
      <c r="AZ143" s="765"/>
      <c r="BA143" s="765"/>
      <c r="BB143" s="765"/>
      <c r="BC143" s="766"/>
    </row>
    <row r="144" spans="1:56" ht="16.5" customHeight="1" thickBot="1">
      <c r="A144" s="246"/>
      <c r="B144" s="839" t="s">
        <v>139</v>
      </c>
      <c r="C144" s="684"/>
      <c r="D144" s="684"/>
      <c r="E144" s="684"/>
      <c r="F144" s="684"/>
      <c r="G144" s="684"/>
      <c r="H144" s="684"/>
      <c r="I144" s="684"/>
      <c r="J144" s="684"/>
      <c r="K144" s="684"/>
      <c r="L144" s="684"/>
      <c r="M144" s="684"/>
      <c r="N144" s="684"/>
      <c r="O144" s="684"/>
      <c r="P144" s="684"/>
      <c r="Q144" s="685"/>
      <c r="R144" s="442" t="s">
        <v>85</v>
      </c>
      <c r="S144" s="444" t="str">
        <f>IF(SUM('別紙様式6-2 事業所個票１:事業所個票10'!CI8)&gt;=1,"×","○")</f>
        <v>○</v>
      </c>
      <c r="T144" s="246"/>
      <c r="U144" s="417"/>
      <c r="V144" s="246"/>
      <c r="W144" s="246"/>
      <c r="X144" s="246"/>
      <c r="Y144" s="246"/>
      <c r="Z144" s="246"/>
      <c r="AA144" s="246"/>
      <c r="AB144" s="246"/>
      <c r="AC144" s="246"/>
      <c r="AD144" s="246"/>
      <c r="AE144" s="246"/>
      <c r="AF144" s="246"/>
      <c r="AG144" s="246"/>
      <c r="AH144" s="246"/>
      <c r="AI144" s="246"/>
      <c r="AJ144" s="246"/>
      <c r="AK144" s="246"/>
      <c r="AL144" s="246"/>
      <c r="AM144" s="764" t="s">
        <v>2365</v>
      </c>
      <c r="AN144" s="765"/>
      <c r="AO144" s="765"/>
      <c r="AP144" s="765"/>
      <c r="AQ144" s="765"/>
      <c r="AR144" s="765"/>
      <c r="AS144" s="765"/>
      <c r="AT144" s="765"/>
      <c r="AU144" s="765"/>
      <c r="AV144" s="765"/>
      <c r="AW144" s="765"/>
      <c r="AX144" s="765"/>
      <c r="AY144" s="765"/>
      <c r="AZ144" s="765"/>
      <c r="BA144" s="765"/>
      <c r="BB144" s="765"/>
      <c r="BC144" s="766"/>
    </row>
    <row r="145" spans="1:55" s="255" customFormat="1" ht="6.75" customHeight="1">
      <c r="A145" s="254"/>
      <c r="B145" s="314"/>
      <c r="C145" s="314"/>
      <c r="D145" s="314"/>
      <c r="E145" s="314"/>
      <c r="F145" s="311"/>
      <c r="G145" s="312"/>
      <c r="H145" s="312"/>
      <c r="I145" s="312"/>
      <c r="J145" s="312"/>
      <c r="K145" s="312"/>
      <c r="L145" s="312"/>
      <c r="M145" s="356"/>
      <c r="N145" s="356"/>
      <c r="O145" s="356"/>
      <c r="P145" s="356"/>
      <c r="Q145" s="356"/>
      <c r="R145" s="356"/>
      <c r="S145" s="356"/>
      <c r="T145" s="356"/>
      <c r="U145" s="312"/>
      <c r="V145" s="312"/>
      <c r="W145" s="324"/>
      <c r="X145" s="312"/>
      <c r="Y145" s="312"/>
      <c r="Z145" s="312"/>
      <c r="AA145" s="356"/>
      <c r="AB145" s="312"/>
      <c r="AC145" s="312"/>
      <c r="AD145" s="312"/>
      <c r="AE145" s="312"/>
      <c r="AF145" s="312"/>
      <c r="AG145" s="312"/>
      <c r="AH145" s="312"/>
      <c r="AI145" s="312"/>
      <c r="AJ145" s="312"/>
      <c r="AK145" s="312"/>
      <c r="AL145" s="254"/>
    </row>
    <row r="146" spans="1:55" s="359" customFormat="1" ht="18" customHeight="1" thickBot="1">
      <c r="A146" s="357"/>
      <c r="B146" s="840" t="s">
        <v>140</v>
      </c>
      <c r="C146" s="840"/>
      <c r="D146" s="840"/>
      <c r="E146" s="840"/>
      <c r="F146" s="840"/>
      <c r="G146" s="840"/>
      <c r="H146" s="840"/>
      <c r="I146" s="840"/>
      <c r="J146" s="840"/>
      <c r="K146" s="840"/>
      <c r="L146" s="840"/>
      <c r="M146" s="840"/>
      <c r="N146" s="840"/>
      <c r="O146" s="840"/>
      <c r="P146" s="840"/>
      <c r="Q146" s="840"/>
      <c r="R146" s="840"/>
      <c r="S146" s="840"/>
      <c r="T146" s="840"/>
      <c r="U146" s="840"/>
      <c r="V146" s="840"/>
      <c r="W146" s="840"/>
      <c r="X146" s="840"/>
      <c r="Y146" s="840"/>
      <c r="Z146" s="840"/>
      <c r="AA146" s="840"/>
      <c r="AB146" s="840"/>
      <c r="AC146" s="840"/>
      <c r="AD146" s="840"/>
      <c r="AE146" s="840"/>
      <c r="AF146" s="840"/>
      <c r="AG146" s="840"/>
      <c r="AH146" s="840"/>
      <c r="AI146" s="840"/>
      <c r="AJ146" s="840"/>
      <c r="AK146" s="840"/>
      <c r="AL146" s="445"/>
    </row>
    <row r="147" spans="1:55" s="255" customFormat="1" ht="18.75" customHeight="1" thickBot="1">
      <c r="A147" s="254"/>
      <c r="B147" s="318" t="s">
        <v>141</v>
      </c>
      <c r="C147" s="297"/>
      <c r="D147" s="297"/>
      <c r="E147" s="297"/>
      <c r="F147" s="297"/>
      <c r="G147" s="297"/>
      <c r="H147" s="297"/>
      <c r="I147" s="297"/>
      <c r="J147" s="297"/>
      <c r="K147" s="297"/>
      <c r="L147" s="297"/>
      <c r="M147" s="297"/>
      <c r="N147" s="297"/>
      <c r="O147" s="297"/>
      <c r="P147" s="297"/>
      <c r="Q147" s="297"/>
      <c r="R147" s="297"/>
      <c r="S147" s="297"/>
      <c r="T147" s="297"/>
      <c r="U147" s="297"/>
      <c r="V147" s="254"/>
      <c r="W147" s="297"/>
      <c r="X147" s="297"/>
      <c r="Y147" s="297"/>
      <c r="Z147" s="297"/>
      <c r="AA147" s="297"/>
      <c r="AB147" s="297"/>
      <c r="AC147" s="297"/>
      <c r="AD147" s="297"/>
      <c r="AE147" s="297"/>
      <c r="AF147" s="297"/>
      <c r="AG147" s="297"/>
      <c r="AH147" s="254"/>
      <c r="AI147" s="841" t="str">
        <f>IF(SUM('別紙様式6-2 事業所個票１:事業所個票10'!CI10)=0,"該当","")</f>
        <v>該当</v>
      </c>
      <c r="AJ147" s="842"/>
      <c r="AK147" s="843"/>
      <c r="AL147" s="254"/>
    </row>
    <row r="148" spans="1:55" s="255" customFormat="1" ht="28.5" customHeight="1">
      <c r="A148" s="254"/>
      <c r="B148" s="344" t="s">
        <v>85</v>
      </c>
      <c r="C148" s="855" t="s">
        <v>142</v>
      </c>
      <c r="D148" s="855"/>
      <c r="E148" s="855"/>
      <c r="F148" s="855"/>
      <c r="G148" s="855"/>
      <c r="H148" s="855"/>
      <c r="I148" s="855"/>
      <c r="J148" s="855"/>
      <c r="K148" s="855"/>
      <c r="L148" s="855"/>
      <c r="M148" s="855"/>
      <c r="N148" s="855"/>
      <c r="O148" s="855"/>
      <c r="P148" s="855"/>
      <c r="Q148" s="855"/>
      <c r="R148" s="855"/>
      <c r="S148" s="855"/>
      <c r="T148" s="855"/>
      <c r="U148" s="855"/>
      <c r="V148" s="855"/>
      <c r="W148" s="855"/>
      <c r="X148" s="855"/>
      <c r="Y148" s="855"/>
      <c r="Z148" s="855"/>
      <c r="AA148" s="855"/>
      <c r="AB148" s="855"/>
      <c r="AC148" s="855"/>
      <c r="AD148" s="855"/>
      <c r="AE148" s="855"/>
      <c r="AF148" s="855"/>
      <c r="AG148" s="855"/>
      <c r="AH148" s="855"/>
      <c r="AI148" s="855"/>
      <c r="AJ148" s="855"/>
      <c r="AK148" s="855"/>
      <c r="AL148" s="254"/>
    </row>
    <row r="149" spans="1:55" s="255" customFormat="1" ht="3.75" customHeight="1" thickBot="1">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row>
    <row r="150" spans="1:55" s="255" customFormat="1" ht="14.25" customHeight="1" thickBot="1">
      <c r="A150" s="254"/>
      <c r="B150" s="318" t="s">
        <v>143</v>
      </c>
      <c r="C150" s="324"/>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297"/>
      <c r="AI150" s="841" t="str">
        <f>IF(SUM('別紙様式6-2 事業所個票１:事業所個票10'!CI10)&gt;=1,"該当","")</f>
        <v/>
      </c>
      <c r="AJ150" s="842"/>
      <c r="AK150" s="843"/>
      <c r="AL150" s="254"/>
    </row>
    <row r="151" spans="1:55" s="255" customFormat="1" ht="39" customHeight="1">
      <c r="A151" s="254"/>
      <c r="B151" s="344" t="s">
        <v>85</v>
      </c>
      <c r="C151" s="855" t="s">
        <v>144</v>
      </c>
      <c r="D151" s="855"/>
      <c r="E151" s="855"/>
      <c r="F151" s="855"/>
      <c r="G151" s="855"/>
      <c r="H151" s="855"/>
      <c r="I151" s="855"/>
      <c r="J151" s="855"/>
      <c r="K151" s="855"/>
      <c r="L151" s="855"/>
      <c r="M151" s="855"/>
      <c r="N151" s="855"/>
      <c r="O151" s="855"/>
      <c r="P151" s="855"/>
      <c r="Q151" s="855"/>
      <c r="R151" s="855"/>
      <c r="S151" s="855"/>
      <c r="T151" s="855"/>
      <c r="U151" s="855"/>
      <c r="V151" s="855"/>
      <c r="W151" s="855"/>
      <c r="X151" s="855"/>
      <c r="Y151" s="855"/>
      <c r="Z151" s="855"/>
      <c r="AA151" s="855"/>
      <c r="AB151" s="855"/>
      <c r="AC151" s="855"/>
      <c r="AD151" s="855"/>
      <c r="AE151" s="855"/>
      <c r="AF151" s="855"/>
      <c r="AG151" s="855"/>
      <c r="AH151" s="855"/>
      <c r="AI151" s="855"/>
      <c r="AJ151" s="855"/>
      <c r="AK151" s="855"/>
      <c r="AL151" s="254"/>
    </row>
    <row r="152" spans="1:55" s="255" customFormat="1" ht="4.5" customHeight="1" thickBot="1">
      <c r="A152" s="254"/>
      <c r="B152" s="446"/>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254"/>
      <c r="AM152" s="1"/>
    </row>
    <row r="153" spans="1:55" s="255" customFormat="1" ht="13.5" customHeight="1" thickBot="1">
      <c r="A153" s="254"/>
      <c r="B153" s="856" t="s">
        <v>145</v>
      </c>
      <c r="C153" s="857"/>
      <c r="D153" s="857"/>
      <c r="E153" s="858"/>
      <c r="F153" s="859" t="s">
        <v>146</v>
      </c>
      <c r="G153" s="860"/>
      <c r="H153" s="860"/>
      <c r="I153" s="860"/>
      <c r="J153" s="860"/>
      <c r="K153" s="860"/>
      <c r="L153" s="860"/>
      <c r="M153" s="860"/>
      <c r="N153" s="860"/>
      <c r="O153" s="860"/>
      <c r="P153" s="860"/>
      <c r="Q153" s="860"/>
      <c r="R153" s="860"/>
      <c r="S153" s="860"/>
      <c r="T153" s="860"/>
      <c r="U153" s="860"/>
      <c r="V153" s="860"/>
      <c r="W153" s="860"/>
      <c r="X153" s="860"/>
      <c r="Y153" s="860"/>
      <c r="Z153" s="860"/>
      <c r="AA153" s="860"/>
      <c r="AB153" s="860"/>
      <c r="AC153" s="860"/>
      <c r="AD153" s="860"/>
      <c r="AE153" s="860"/>
      <c r="AF153" s="860"/>
      <c r="AG153" s="860"/>
      <c r="AH153" s="860"/>
      <c r="AI153" s="860"/>
      <c r="AJ153" s="861"/>
      <c r="AK153" s="447" t="str">
        <f>IF(AI150="該当",IF(AND(COUNTIF(AM154:AM157,TRUE)&gt;=1,COUNTIF(AM158:AM161,TRUE)&gt;=1,COUNTIF(AM162:AM165,TRUE)&gt;=1,COUNTIF(AM166:AM169,TRUE)&gt;=1,COUNTIF(AM170:AM173,TRUE)&gt;=1,COUNTIF(AM174:AM177,TRUE)&gt;=1),"○","×"),IF(COUNTIF(AM154:AM177,TRUE)&gt;=1,"○","×"))</f>
        <v>×</v>
      </c>
      <c r="AL153" s="254"/>
      <c r="AM153" s="448" t="s">
        <v>2242</v>
      </c>
      <c r="AN153" s="602" t="s">
        <v>2150</v>
      </c>
      <c r="AO153" s="688"/>
      <c r="AP153" s="688"/>
      <c r="AQ153" s="688"/>
      <c r="AR153" s="688"/>
      <c r="AS153" s="688"/>
      <c r="AT153" s="688"/>
      <c r="AU153" s="688"/>
      <c r="AV153" s="688"/>
      <c r="AW153" s="688"/>
      <c r="AX153" s="688"/>
      <c r="AY153" s="688"/>
      <c r="AZ153" s="688"/>
      <c r="BA153" s="688"/>
      <c r="BB153" s="688"/>
      <c r="BC153" s="689"/>
    </row>
    <row r="154" spans="1:55" s="255" customFormat="1" ht="14.25" customHeight="1" thickBot="1">
      <c r="A154" s="254"/>
      <c r="B154" s="836" t="s">
        <v>147</v>
      </c>
      <c r="C154" s="828"/>
      <c r="D154" s="828"/>
      <c r="E154" s="847"/>
      <c r="F154" s="449"/>
      <c r="G154" s="851" t="s">
        <v>148</v>
      </c>
      <c r="H154" s="851"/>
      <c r="I154" s="851"/>
      <c r="J154" s="851"/>
      <c r="K154" s="851"/>
      <c r="L154" s="851"/>
      <c r="M154" s="851"/>
      <c r="N154" s="851"/>
      <c r="O154" s="851"/>
      <c r="P154" s="851"/>
      <c r="Q154" s="851"/>
      <c r="R154" s="851"/>
      <c r="S154" s="851"/>
      <c r="T154" s="851"/>
      <c r="U154" s="851"/>
      <c r="V154" s="851"/>
      <c r="W154" s="851"/>
      <c r="X154" s="851"/>
      <c r="Y154" s="851"/>
      <c r="Z154" s="851"/>
      <c r="AA154" s="851"/>
      <c r="AB154" s="851"/>
      <c r="AC154" s="851"/>
      <c r="AD154" s="851"/>
      <c r="AE154" s="851"/>
      <c r="AF154" s="851"/>
      <c r="AG154" s="851"/>
      <c r="AH154" s="851"/>
      <c r="AI154" s="851"/>
      <c r="AJ154" s="851"/>
      <c r="AK154" s="852"/>
      <c r="AL154" s="254"/>
      <c r="AM154" s="159" t="b">
        <v>0</v>
      </c>
    </row>
    <row r="155" spans="1:55" s="255" customFormat="1" ht="13.5" customHeight="1">
      <c r="A155" s="254"/>
      <c r="B155" s="848"/>
      <c r="C155" s="829"/>
      <c r="D155" s="829"/>
      <c r="E155" s="849"/>
      <c r="F155" s="450"/>
      <c r="G155" s="853" t="s">
        <v>149</v>
      </c>
      <c r="H155" s="853"/>
      <c r="I155" s="853"/>
      <c r="J155" s="853"/>
      <c r="K155" s="853"/>
      <c r="L155" s="853"/>
      <c r="M155" s="853"/>
      <c r="N155" s="853"/>
      <c r="O155" s="853"/>
      <c r="P155" s="853"/>
      <c r="Q155" s="853"/>
      <c r="R155" s="853"/>
      <c r="S155" s="853"/>
      <c r="T155" s="853"/>
      <c r="U155" s="853"/>
      <c r="V155" s="853"/>
      <c r="W155" s="853"/>
      <c r="X155" s="853"/>
      <c r="Y155" s="853"/>
      <c r="Z155" s="853"/>
      <c r="AA155" s="853"/>
      <c r="AB155" s="853"/>
      <c r="AC155" s="853"/>
      <c r="AD155" s="853"/>
      <c r="AE155" s="853"/>
      <c r="AF155" s="853"/>
      <c r="AG155" s="853"/>
      <c r="AH155" s="853"/>
      <c r="AI155" s="853"/>
      <c r="AJ155" s="853"/>
      <c r="AK155" s="451"/>
      <c r="AL155" s="254"/>
      <c r="AM155" s="159" t="b">
        <v>0</v>
      </c>
      <c r="AN155" s="582" t="s">
        <v>2151</v>
      </c>
      <c r="AO155" s="583"/>
      <c r="AP155" s="583"/>
      <c r="AQ155" s="583"/>
      <c r="AR155" s="583"/>
      <c r="AS155" s="583"/>
      <c r="AT155" s="583"/>
      <c r="AU155" s="583"/>
      <c r="AV155" s="583"/>
      <c r="AW155" s="583"/>
      <c r="AX155" s="583"/>
      <c r="AY155" s="583"/>
      <c r="AZ155" s="583"/>
      <c r="BA155" s="583"/>
      <c r="BB155" s="583"/>
      <c r="BC155" s="584"/>
    </row>
    <row r="156" spans="1:55" s="255" customFormat="1" ht="13.5" customHeight="1" thickBot="1">
      <c r="A156" s="254"/>
      <c r="B156" s="848"/>
      <c r="C156" s="829"/>
      <c r="D156" s="829"/>
      <c r="E156" s="849"/>
      <c r="F156" s="450"/>
      <c r="G156" s="853" t="s">
        <v>150</v>
      </c>
      <c r="H156" s="853"/>
      <c r="I156" s="853"/>
      <c r="J156" s="853"/>
      <c r="K156" s="853"/>
      <c r="L156" s="853"/>
      <c r="M156" s="853"/>
      <c r="N156" s="853"/>
      <c r="O156" s="853"/>
      <c r="P156" s="853"/>
      <c r="Q156" s="853"/>
      <c r="R156" s="853"/>
      <c r="S156" s="853"/>
      <c r="T156" s="853"/>
      <c r="U156" s="853"/>
      <c r="V156" s="853"/>
      <c r="W156" s="853"/>
      <c r="X156" s="853"/>
      <c r="Y156" s="853"/>
      <c r="Z156" s="853"/>
      <c r="AA156" s="853"/>
      <c r="AB156" s="853"/>
      <c r="AC156" s="853"/>
      <c r="AD156" s="853"/>
      <c r="AE156" s="853"/>
      <c r="AF156" s="853"/>
      <c r="AG156" s="853"/>
      <c r="AH156" s="853"/>
      <c r="AI156" s="853"/>
      <c r="AJ156" s="853"/>
      <c r="AK156" s="451"/>
      <c r="AL156" s="254"/>
      <c r="AM156" s="159" t="b">
        <v>0</v>
      </c>
      <c r="AN156" s="585"/>
      <c r="AO156" s="586"/>
      <c r="AP156" s="586"/>
      <c r="AQ156" s="586"/>
      <c r="AR156" s="586"/>
      <c r="AS156" s="586"/>
      <c r="AT156" s="586"/>
      <c r="AU156" s="586"/>
      <c r="AV156" s="586"/>
      <c r="AW156" s="586"/>
      <c r="AX156" s="586"/>
      <c r="AY156" s="586"/>
      <c r="AZ156" s="586"/>
      <c r="BA156" s="586"/>
      <c r="BB156" s="586"/>
      <c r="BC156" s="587"/>
    </row>
    <row r="157" spans="1:55" s="255" customFormat="1" ht="13.5" customHeight="1">
      <c r="A157" s="254"/>
      <c r="B157" s="837"/>
      <c r="C157" s="838"/>
      <c r="D157" s="838"/>
      <c r="E157" s="850"/>
      <c r="F157" s="452"/>
      <c r="G157" s="854" t="s">
        <v>151</v>
      </c>
      <c r="H157" s="854"/>
      <c r="I157" s="854"/>
      <c r="J157" s="854"/>
      <c r="K157" s="854"/>
      <c r="L157" s="854"/>
      <c r="M157" s="854"/>
      <c r="N157" s="854"/>
      <c r="O157" s="854"/>
      <c r="P157" s="854"/>
      <c r="Q157" s="854"/>
      <c r="R157" s="854"/>
      <c r="S157" s="854"/>
      <c r="T157" s="854"/>
      <c r="U157" s="854"/>
      <c r="V157" s="854"/>
      <c r="W157" s="854"/>
      <c r="X157" s="854"/>
      <c r="Y157" s="854"/>
      <c r="Z157" s="854"/>
      <c r="AA157" s="854"/>
      <c r="AB157" s="854"/>
      <c r="AC157" s="854"/>
      <c r="AD157" s="854"/>
      <c r="AE157" s="854"/>
      <c r="AF157" s="854"/>
      <c r="AG157" s="854"/>
      <c r="AH157" s="854"/>
      <c r="AI157" s="854"/>
      <c r="AJ157" s="854"/>
      <c r="AK157" s="453"/>
      <c r="AL157" s="254"/>
      <c r="AM157" s="159" t="b">
        <v>0</v>
      </c>
    </row>
    <row r="158" spans="1:55" s="255" customFormat="1" ht="24.75" customHeight="1" thickBot="1">
      <c r="A158" s="254"/>
      <c r="B158" s="836" t="s">
        <v>152</v>
      </c>
      <c r="C158" s="828"/>
      <c r="D158" s="828"/>
      <c r="E158" s="847"/>
      <c r="F158" s="454"/>
      <c r="G158" s="862" t="s">
        <v>153</v>
      </c>
      <c r="H158" s="862"/>
      <c r="I158" s="862"/>
      <c r="J158" s="862"/>
      <c r="K158" s="862"/>
      <c r="L158" s="862"/>
      <c r="M158" s="862"/>
      <c r="N158" s="862"/>
      <c r="O158" s="862"/>
      <c r="P158" s="862"/>
      <c r="Q158" s="862"/>
      <c r="R158" s="862"/>
      <c r="S158" s="862"/>
      <c r="T158" s="862"/>
      <c r="U158" s="862"/>
      <c r="V158" s="862"/>
      <c r="W158" s="862"/>
      <c r="X158" s="862"/>
      <c r="Y158" s="862"/>
      <c r="Z158" s="862"/>
      <c r="AA158" s="862"/>
      <c r="AB158" s="862"/>
      <c r="AC158" s="862"/>
      <c r="AD158" s="862"/>
      <c r="AE158" s="862"/>
      <c r="AF158" s="862"/>
      <c r="AG158" s="862"/>
      <c r="AH158" s="862"/>
      <c r="AI158" s="862"/>
      <c r="AJ158" s="862"/>
      <c r="AK158" s="455"/>
      <c r="AL158" s="254"/>
      <c r="AM158" s="159" t="b">
        <v>0</v>
      </c>
    </row>
    <row r="159" spans="1:55" s="255" customFormat="1" ht="13.5" customHeight="1">
      <c r="A159" s="254"/>
      <c r="B159" s="848"/>
      <c r="C159" s="829"/>
      <c r="D159" s="829"/>
      <c r="E159" s="849"/>
      <c r="F159" s="450"/>
      <c r="G159" s="853" t="s">
        <v>154</v>
      </c>
      <c r="H159" s="853"/>
      <c r="I159" s="853"/>
      <c r="J159" s="853"/>
      <c r="K159" s="853"/>
      <c r="L159" s="853"/>
      <c r="M159" s="853"/>
      <c r="N159" s="853"/>
      <c r="O159" s="853"/>
      <c r="P159" s="853"/>
      <c r="Q159" s="853"/>
      <c r="R159" s="853"/>
      <c r="S159" s="853"/>
      <c r="T159" s="853"/>
      <c r="U159" s="853"/>
      <c r="V159" s="853"/>
      <c r="W159" s="853"/>
      <c r="X159" s="853"/>
      <c r="Y159" s="853"/>
      <c r="Z159" s="853"/>
      <c r="AA159" s="853"/>
      <c r="AB159" s="853"/>
      <c r="AC159" s="853"/>
      <c r="AD159" s="853"/>
      <c r="AE159" s="853"/>
      <c r="AF159" s="853"/>
      <c r="AG159" s="853"/>
      <c r="AH159" s="853"/>
      <c r="AI159" s="853"/>
      <c r="AJ159" s="853"/>
      <c r="AK159" s="456"/>
      <c r="AL159" s="254"/>
      <c r="AM159" s="159" t="b">
        <v>0</v>
      </c>
      <c r="AN159" s="582" t="s">
        <v>2151</v>
      </c>
      <c r="AO159" s="583"/>
      <c r="AP159" s="583"/>
      <c r="AQ159" s="583"/>
      <c r="AR159" s="583"/>
      <c r="AS159" s="583"/>
      <c r="AT159" s="583"/>
      <c r="AU159" s="583"/>
      <c r="AV159" s="583"/>
      <c r="AW159" s="583"/>
      <c r="AX159" s="583"/>
      <c r="AY159" s="583"/>
      <c r="AZ159" s="583"/>
      <c r="BA159" s="583"/>
      <c r="BB159" s="583"/>
      <c r="BC159" s="584"/>
    </row>
    <row r="160" spans="1:55" s="255" customFormat="1" ht="13.5" customHeight="1" thickBot="1">
      <c r="A160" s="254"/>
      <c r="B160" s="848"/>
      <c r="C160" s="829"/>
      <c r="D160" s="829"/>
      <c r="E160" s="849"/>
      <c r="F160" s="450"/>
      <c r="G160" s="853" t="s">
        <v>155</v>
      </c>
      <c r="H160" s="853"/>
      <c r="I160" s="853"/>
      <c r="J160" s="853"/>
      <c r="K160" s="853"/>
      <c r="L160" s="853"/>
      <c r="M160" s="853"/>
      <c r="N160" s="853"/>
      <c r="O160" s="853"/>
      <c r="P160" s="853"/>
      <c r="Q160" s="853"/>
      <c r="R160" s="853"/>
      <c r="S160" s="853"/>
      <c r="T160" s="853"/>
      <c r="U160" s="853"/>
      <c r="V160" s="853"/>
      <c r="W160" s="853"/>
      <c r="X160" s="853"/>
      <c r="Y160" s="853"/>
      <c r="Z160" s="853"/>
      <c r="AA160" s="853"/>
      <c r="AB160" s="853"/>
      <c r="AC160" s="853"/>
      <c r="AD160" s="853"/>
      <c r="AE160" s="853"/>
      <c r="AF160" s="853"/>
      <c r="AG160" s="853"/>
      <c r="AH160" s="853"/>
      <c r="AI160" s="853"/>
      <c r="AJ160" s="853"/>
      <c r="AK160" s="451"/>
      <c r="AL160" s="254"/>
      <c r="AM160" s="159" t="b">
        <v>0</v>
      </c>
      <c r="AN160" s="585"/>
      <c r="AO160" s="586"/>
      <c r="AP160" s="586"/>
      <c r="AQ160" s="586"/>
      <c r="AR160" s="586"/>
      <c r="AS160" s="586"/>
      <c r="AT160" s="586"/>
      <c r="AU160" s="586"/>
      <c r="AV160" s="586"/>
      <c r="AW160" s="586"/>
      <c r="AX160" s="586"/>
      <c r="AY160" s="586"/>
      <c r="AZ160" s="586"/>
      <c r="BA160" s="586"/>
      <c r="BB160" s="586"/>
      <c r="BC160" s="587"/>
    </row>
    <row r="161" spans="1:55" s="255" customFormat="1" ht="13.5" customHeight="1">
      <c r="A161" s="254"/>
      <c r="B161" s="837"/>
      <c r="C161" s="838"/>
      <c r="D161" s="838"/>
      <c r="E161" s="850"/>
      <c r="F161" s="457"/>
      <c r="G161" s="864" t="s">
        <v>156</v>
      </c>
      <c r="H161" s="864"/>
      <c r="I161" s="864"/>
      <c r="J161" s="864"/>
      <c r="K161" s="864"/>
      <c r="L161" s="864"/>
      <c r="M161" s="864"/>
      <c r="N161" s="864"/>
      <c r="O161" s="864"/>
      <c r="P161" s="864"/>
      <c r="Q161" s="864"/>
      <c r="R161" s="864"/>
      <c r="S161" s="864"/>
      <c r="T161" s="864"/>
      <c r="U161" s="864"/>
      <c r="V161" s="864"/>
      <c r="W161" s="864"/>
      <c r="X161" s="864"/>
      <c r="Y161" s="864"/>
      <c r="Z161" s="864"/>
      <c r="AA161" s="864"/>
      <c r="AB161" s="864"/>
      <c r="AC161" s="864"/>
      <c r="AD161" s="864"/>
      <c r="AE161" s="864"/>
      <c r="AF161" s="864"/>
      <c r="AG161" s="864"/>
      <c r="AH161" s="864"/>
      <c r="AI161" s="864"/>
      <c r="AJ161" s="864"/>
      <c r="AK161" s="865"/>
      <c r="AL161" s="254"/>
      <c r="AM161" s="159" t="b">
        <v>0</v>
      </c>
    </row>
    <row r="162" spans="1:55" s="255" customFormat="1" ht="13.5" customHeight="1" thickBot="1">
      <c r="A162" s="254"/>
      <c r="B162" s="836" t="s">
        <v>157</v>
      </c>
      <c r="C162" s="828"/>
      <c r="D162" s="828"/>
      <c r="E162" s="847"/>
      <c r="F162" s="458"/>
      <c r="G162" s="862" t="s">
        <v>158</v>
      </c>
      <c r="H162" s="862"/>
      <c r="I162" s="862"/>
      <c r="J162" s="862"/>
      <c r="K162" s="862"/>
      <c r="L162" s="862"/>
      <c r="M162" s="862"/>
      <c r="N162" s="862"/>
      <c r="O162" s="862"/>
      <c r="P162" s="862"/>
      <c r="Q162" s="862"/>
      <c r="R162" s="862"/>
      <c r="S162" s="862"/>
      <c r="T162" s="862"/>
      <c r="U162" s="862"/>
      <c r="V162" s="862"/>
      <c r="W162" s="862"/>
      <c r="X162" s="862"/>
      <c r="Y162" s="862"/>
      <c r="Z162" s="862"/>
      <c r="AA162" s="862"/>
      <c r="AB162" s="862"/>
      <c r="AC162" s="862"/>
      <c r="AD162" s="862"/>
      <c r="AE162" s="862"/>
      <c r="AF162" s="862"/>
      <c r="AG162" s="862"/>
      <c r="AH162" s="862"/>
      <c r="AI162" s="862"/>
      <c r="AJ162" s="862"/>
      <c r="AK162" s="456"/>
      <c r="AL162" s="254"/>
      <c r="AM162" s="159" t="b">
        <v>0</v>
      </c>
    </row>
    <row r="163" spans="1:55" s="255" customFormat="1" ht="22.5" customHeight="1">
      <c r="A163" s="254"/>
      <c r="B163" s="848"/>
      <c r="C163" s="829"/>
      <c r="D163" s="829"/>
      <c r="E163" s="849"/>
      <c r="F163" s="450"/>
      <c r="G163" s="853" t="s">
        <v>159</v>
      </c>
      <c r="H163" s="853"/>
      <c r="I163" s="853"/>
      <c r="J163" s="853"/>
      <c r="K163" s="853"/>
      <c r="L163" s="853"/>
      <c r="M163" s="853"/>
      <c r="N163" s="853"/>
      <c r="O163" s="853"/>
      <c r="P163" s="853"/>
      <c r="Q163" s="853"/>
      <c r="R163" s="853"/>
      <c r="S163" s="853"/>
      <c r="T163" s="853"/>
      <c r="U163" s="853"/>
      <c r="V163" s="853"/>
      <c r="W163" s="853"/>
      <c r="X163" s="853"/>
      <c r="Y163" s="853"/>
      <c r="Z163" s="853"/>
      <c r="AA163" s="853"/>
      <c r="AB163" s="853"/>
      <c r="AC163" s="853"/>
      <c r="AD163" s="853"/>
      <c r="AE163" s="853"/>
      <c r="AF163" s="853"/>
      <c r="AG163" s="853"/>
      <c r="AH163" s="853"/>
      <c r="AI163" s="853"/>
      <c r="AJ163" s="853"/>
      <c r="AK163" s="451"/>
      <c r="AL163" s="254"/>
      <c r="AM163" s="159" t="b">
        <v>0</v>
      </c>
      <c r="AN163" s="582" t="s">
        <v>2151</v>
      </c>
      <c r="AO163" s="583"/>
      <c r="AP163" s="583"/>
      <c r="AQ163" s="583"/>
      <c r="AR163" s="583"/>
      <c r="AS163" s="583"/>
      <c r="AT163" s="583"/>
      <c r="AU163" s="583"/>
      <c r="AV163" s="583"/>
      <c r="AW163" s="583"/>
      <c r="AX163" s="583"/>
      <c r="AY163" s="583"/>
      <c r="AZ163" s="583"/>
      <c r="BA163" s="583"/>
      <c r="BB163" s="583"/>
      <c r="BC163" s="584"/>
    </row>
    <row r="164" spans="1:55" s="255" customFormat="1" ht="13.5" customHeight="1" thickBot="1">
      <c r="A164" s="254"/>
      <c r="B164" s="848"/>
      <c r="C164" s="829"/>
      <c r="D164" s="829"/>
      <c r="E164" s="849"/>
      <c r="F164" s="450"/>
      <c r="G164" s="853" t="s">
        <v>160</v>
      </c>
      <c r="H164" s="853"/>
      <c r="I164" s="853"/>
      <c r="J164" s="853"/>
      <c r="K164" s="853"/>
      <c r="L164" s="853"/>
      <c r="M164" s="853"/>
      <c r="N164" s="853"/>
      <c r="O164" s="853"/>
      <c r="P164" s="853"/>
      <c r="Q164" s="853"/>
      <c r="R164" s="853"/>
      <c r="S164" s="853"/>
      <c r="T164" s="853"/>
      <c r="U164" s="853"/>
      <c r="V164" s="853"/>
      <c r="W164" s="853"/>
      <c r="X164" s="853"/>
      <c r="Y164" s="853"/>
      <c r="Z164" s="853"/>
      <c r="AA164" s="853"/>
      <c r="AB164" s="853"/>
      <c r="AC164" s="853"/>
      <c r="AD164" s="853"/>
      <c r="AE164" s="853"/>
      <c r="AF164" s="853"/>
      <c r="AG164" s="853"/>
      <c r="AH164" s="853"/>
      <c r="AI164" s="853"/>
      <c r="AJ164" s="853"/>
      <c r="AK164" s="451"/>
      <c r="AL164" s="254"/>
      <c r="AM164" s="159" t="b">
        <v>0</v>
      </c>
      <c r="AN164" s="585"/>
      <c r="AO164" s="586"/>
      <c r="AP164" s="586"/>
      <c r="AQ164" s="586"/>
      <c r="AR164" s="586"/>
      <c r="AS164" s="586"/>
      <c r="AT164" s="586"/>
      <c r="AU164" s="586"/>
      <c r="AV164" s="586"/>
      <c r="AW164" s="586"/>
      <c r="AX164" s="586"/>
      <c r="AY164" s="586"/>
      <c r="AZ164" s="586"/>
      <c r="BA164" s="586"/>
      <c r="BB164" s="586"/>
      <c r="BC164" s="587"/>
    </row>
    <row r="165" spans="1:55" s="255" customFormat="1" ht="13.5" customHeight="1">
      <c r="A165" s="254"/>
      <c r="B165" s="837"/>
      <c r="C165" s="838"/>
      <c r="D165" s="838"/>
      <c r="E165" s="850"/>
      <c r="F165" s="452"/>
      <c r="G165" s="863" t="s">
        <v>161</v>
      </c>
      <c r="H165" s="863"/>
      <c r="I165" s="863"/>
      <c r="J165" s="863"/>
      <c r="K165" s="863"/>
      <c r="L165" s="863"/>
      <c r="M165" s="863"/>
      <c r="N165" s="863"/>
      <c r="O165" s="863"/>
      <c r="P165" s="863"/>
      <c r="Q165" s="863"/>
      <c r="R165" s="863"/>
      <c r="S165" s="863"/>
      <c r="T165" s="863"/>
      <c r="U165" s="863"/>
      <c r="V165" s="863"/>
      <c r="W165" s="863"/>
      <c r="X165" s="863"/>
      <c r="Y165" s="863"/>
      <c r="Z165" s="863"/>
      <c r="AA165" s="863"/>
      <c r="AB165" s="863"/>
      <c r="AC165" s="863"/>
      <c r="AD165" s="863"/>
      <c r="AE165" s="863"/>
      <c r="AF165" s="863"/>
      <c r="AG165" s="863"/>
      <c r="AH165" s="863"/>
      <c r="AI165" s="863"/>
      <c r="AJ165" s="863"/>
      <c r="AK165" s="459"/>
      <c r="AL165" s="254"/>
      <c r="AM165" s="159" t="b">
        <v>0</v>
      </c>
    </row>
    <row r="166" spans="1:55" s="255" customFormat="1" ht="21" customHeight="1" thickBot="1">
      <c r="A166" s="254"/>
      <c r="B166" s="836" t="s">
        <v>162</v>
      </c>
      <c r="C166" s="828"/>
      <c r="D166" s="828"/>
      <c r="E166" s="847"/>
      <c r="F166" s="454"/>
      <c r="G166" s="868" t="s">
        <v>163</v>
      </c>
      <c r="H166" s="868"/>
      <c r="I166" s="868"/>
      <c r="J166" s="868"/>
      <c r="K166" s="868"/>
      <c r="L166" s="868"/>
      <c r="M166" s="868"/>
      <c r="N166" s="868"/>
      <c r="O166" s="868"/>
      <c r="P166" s="868"/>
      <c r="Q166" s="868"/>
      <c r="R166" s="868"/>
      <c r="S166" s="868"/>
      <c r="T166" s="868"/>
      <c r="U166" s="868"/>
      <c r="V166" s="868"/>
      <c r="W166" s="868"/>
      <c r="X166" s="868"/>
      <c r="Y166" s="868"/>
      <c r="Z166" s="868"/>
      <c r="AA166" s="868"/>
      <c r="AB166" s="868"/>
      <c r="AC166" s="868"/>
      <c r="AD166" s="868"/>
      <c r="AE166" s="868"/>
      <c r="AF166" s="868"/>
      <c r="AG166" s="868"/>
      <c r="AH166" s="868"/>
      <c r="AI166" s="868"/>
      <c r="AJ166" s="868"/>
      <c r="AK166" s="456"/>
      <c r="AL166" s="254"/>
      <c r="AM166" s="159" t="b">
        <v>0</v>
      </c>
    </row>
    <row r="167" spans="1:55" s="255" customFormat="1" ht="13.5" customHeight="1">
      <c r="A167" s="254"/>
      <c r="B167" s="848"/>
      <c r="C167" s="829"/>
      <c r="D167" s="829"/>
      <c r="E167" s="849"/>
      <c r="F167" s="450"/>
      <c r="G167" s="867" t="s">
        <v>164</v>
      </c>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456"/>
      <c r="AL167" s="246"/>
      <c r="AM167" s="159" t="b">
        <v>0</v>
      </c>
      <c r="AN167" s="582" t="s">
        <v>2151</v>
      </c>
      <c r="AO167" s="583"/>
      <c r="AP167" s="583"/>
      <c r="AQ167" s="583"/>
      <c r="AR167" s="583"/>
      <c r="AS167" s="583"/>
      <c r="AT167" s="583"/>
      <c r="AU167" s="583"/>
      <c r="AV167" s="583"/>
      <c r="AW167" s="583"/>
      <c r="AX167" s="583"/>
      <c r="AY167" s="583"/>
      <c r="AZ167" s="583"/>
      <c r="BA167" s="583"/>
      <c r="BB167" s="583"/>
      <c r="BC167" s="584"/>
    </row>
    <row r="168" spans="1:55" s="255" customFormat="1" ht="13.5" customHeight="1" thickBot="1">
      <c r="A168" s="254"/>
      <c r="B168" s="848"/>
      <c r="C168" s="829"/>
      <c r="D168" s="829"/>
      <c r="E168" s="849"/>
      <c r="F168" s="450"/>
      <c r="G168" s="867" t="s">
        <v>165</v>
      </c>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460"/>
      <c r="AL168" s="254"/>
      <c r="AM168" s="159" t="b">
        <v>0</v>
      </c>
      <c r="AN168" s="585"/>
      <c r="AO168" s="586"/>
      <c r="AP168" s="586"/>
      <c r="AQ168" s="586"/>
      <c r="AR168" s="586"/>
      <c r="AS168" s="586"/>
      <c r="AT168" s="586"/>
      <c r="AU168" s="586"/>
      <c r="AV168" s="586"/>
      <c r="AW168" s="586"/>
      <c r="AX168" s="586"/>
      <c r="AY168" s="586"/>
      <c r="AZ168" s="586"/>
      <c r="BA168" s="586"/>
      <c r="BB168" s="586"/>
      <c r="BC168" s="587"/>
    </row>
    <row r="169" spans="1:55" s="255" customFormat="1" ht="13.5" customHeight="1">
      <c r="A169" s="254"/>
      <c r="B169" s="837"/>
      <c r="C169" s="838"/>
      <c r="D169" s="838"/>
      <c r="E169" s="850"/>
      <c r="F169" s="457"/>
      <c r="G169" s="863" t="s">
        <v>166</v>
      </c>
      <c r="H169" s="863"/>
      <c r="I169" s="863"/>
      <c r="J169" s="863"/>
      <c r="K169" s="863"/>
      <c r="L169" s="863"/>
      <c r="M169" s="863"/>
      <c r="N169" s="863"/>
      <c r="O169" s="863"/>
      <c r="P169" s="863"/>
      <c r="Q169" s="863"/>
      <c r="R169" s="863"/>
      <c r="S169" s="863"/>
      <c r="T169" s="863"/>
      <c r="U169" s="863"/>
      <c r="V169" s="863"/>
      <c r="W169" s="863"/>
      <c r="X169" s="863"/>
      <c r="Y169" s="863"/>
      <c r="Z169" s="863"/>
      <c r="AA169" s="863"/>
      <c r="AB169" s="863"/>
      <c r="AC169" s="863"/>
      <c r="AD169" s="863"/>
      <c r="AE169" s="863"/>
      <c r="AF169" s="863"/>
      <c r="AG169" s="863"/>
      <c r="AH169" s="863"/>
      <c r="AI169" s="863"/>
      <c r="AJ169" s="863"/>
      <c r="AK169" s="865"/>
      <c r="AL169" s="254"/>
      <c r="AM169" s="159" t="b">
        <v>0</v>
      </c>
    </row>
    <row r="170" spans="1:55" s="255" customFormat="1" ht="13.5" customHeight="1" thickBot="1">
      <c r="A170" s="254"/>
      <c r="B170" s="836" t="s">
        <v>167</v>
      </c>
      <c r="C170" s="828"/>
      <c r="D170" s="828"/>
      <c r="E170" s="847"/>
      <c r="F170" s="458"/>
      <c r="G170" s="866" t="s">
        <v>168</v>
      </c>
      <c r="H170" s="866"/>
      <c r="I170" s="866"/>
      <c r="J170" s="866"/>
      <c r="K170" s="866"/>
      <c r="L170" s="866"/>
      <c r="M170" s="866"/>
      <c r="N170" s="866"/>
      <c r="O170" s="866"/>
      <c r="P170" s="866"/>
      <c r="Q170" s="866"/>
      <c r="R170" s="866"/>
      <c r="S170" s="866"/>
      <c r="T170" s="866"/>
      <c r="U170" s="866"/>
      <c r="V170" s="866"/>
      <c r="W170" s="866"/>
      <c r="X170" s="866"/>
      <c r="Y170" s="866"/>
      <c r="Z170" s="866"/>
      <c r="AA170" s="866"/>
      <c r="AB170" s="866"/>
      <c r="AC170" s="866"/>
      <c r="AD170" s="866"/>
      <c r="AE170" s="866"/>
      <c r="AF170" s="866"/>
      <c r="AG170" s="866"/>
      <c r="AH170" s="866"/>
      <c r="AI170" s="866"/>
      <c r="AJ170" s="866"/>
      <c r="AK170" s="456"/>
      <c r="AL170" s="254"/>
      <c r="AM170" s="159" t="b">
        <v>0</v>
      </c>
    </row>
    <row r="171" spans="1:55" s="255" customFormat="1" ht="21" customHeight="1">
      <c r="A171" s="254"/>
      <c r="B171" s="848"/>
      <c r="C171" s="829"/>
      <c r="D171" s="829"/>
      <c r="E171" s="849"/>
      <c r="F171" s="450"/>
      <c r="G171" s="867" t="s">
        <v>169</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451"/>
      <c r="AL171" s="254"/>
      <c r="AM171" s="159" t="b">
        <v>0</v>
      </c>
      <c r="AN171" s="582" t="s">
        <v>2151</v>
      </c>
      <c r="AO171" s="583"/>
      <c r="AP171" s="583"/>
      <c r="AQ171" s="583"/>
      <c r="AR171" s="583"/>
      <c r="AS171" s="583"/>
      <c r="AT171" s="583"/>
      <c r="AU171" s="583"/>
      <c r="AV171" s="583"/>
      <c r="AW171" s="583"/>
      <c r="AX171" s="583"/>
      <c r="AY171" s="583"/>
      <c r="AZ171" s="583"/>
      <c r="BA171" s="583"/>
      <c r="BB171" s="583"/>
      <c r="BC171" s="584"/>
    </row>
    <row r="172" spans="1:55" s="255" customFormat="1" ht="13.5" customHeight="1" thickBot="1">
      <c r="A172" s="254"/>
      <c r="B172" s="848"/>
      <c r="C172" s="829"/>
      <c r="D172" s="829"/>
      <c r="E172" s="849"/>
      <c r="F172" s="450"/>
      <c r="G172" s="867" t="s">
        <v>170</v>
      </c>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451"/>
      <c r="AL172" s="254"/>
      <c r="AM172" s="159" t="b">
        <v>0</v>
      </c>
      <c r="AN172" s="585"/>
      <c r="AO172" s="586"/>
      <c r="AP172" s="586"/>
      <c r="AQ172" s="586"/>
      <c r="AR172" s="586"/>
      <c r="AS172" s="586"/>
      <c r="AT172" s="586"/>
      <c r="AU172" s="586"/>
      <c r="AV172" s="586"/>
      <c r="AW172" s="586"/>
      <c r="AX172" s="586"/>
      <c r="AY172" s="586"/>
      <c r="AZ172" s="586"/>
      <c r="BA172" s="586"/>
      <c r="BB172" s="586"/>
      <c r="BC172" s="587"/>
    </row>
    <row r="173" spans="1:55" s="255" customFormat="1" ht="13.5" customHeight="1">
      <c r="A173" s="254"/>
      <c r="B173" s="837"/>
      <c r="C173" s="838"/>
      <c r="D173" s="838"/>
      <c r="E173" s="850"/>
      <c r="F173" s="457"/>
      <c r="G173" s="863" t="s">
        <v>171</v>
      </c>
      <c r="H173" s="863"/>
      <c r="I173" s="863"/>
      <c r="J173" s="863"/>
      <c r="K173" s="863"/>
      <c r="L173" s="863"/>
      <c r="M173" s="863"/>
      <c r="N173" s="863"/>
      <c r="O173" s="863"/>
      <c r="P173" s="863"/>
      <c r="Q173" s="863"/>
      <c r="R173" s="863"/>
      <c r="S173" s="863"/>
      <c r="T173" s="863"/>
      <c r="U173" s="863"/>
      <c r="V173" s="863"/>
      <c r="W173" s="863"/>
      <c r="X173" s="863"/>
      <c r="Y173" s="863"/>
      <c r="Z173" s="863"/>
      <c r="AA173" s="863"/>
      <c r="AB173" s="863"/>
      <c r="AC173" s="863"/>
      <c r="AD173" s="863"/>
      <c r="AE173" s="863"/>
      <c r="AF173" s="863"/>
      <c r="AG173" s="863"/>
      <c r="AH173" s="863"/>
      <c r="AI173" s="863"/>
      <c r="AJ173" s="863"/>
      <c r="AK173" s="459"/>
      <c r="AL173" s="254"/>
      <c r="AM173" s="159" t="b">
        <v>0</v>
      </c>
    </row>
    <row r="174" spans="1:55" s="255" customFormat="1" ht="13.5" customHeight="1" thickBot="1">
      <c r="A174" s="254"/>
      <c r="B174" s="836" t="s">
        <v>172</v>
      </c>
      <c r="C174" s="828"/>
      <c r="D174" s="828"/>
      <c r="E174" s="847"/>
      <c r="F174" s="458"/>
      <c r="G174" s="866" t="s">
        <v>173</v>
      </c>
      <c r="H174" s="866"/>
      <c r="I174" s="866"/>
      <c r="J174" s="866"/>
      <c r="K174" s="866"/>
      <c r="L174" s="866"/>
      <c r="M174" s="866"/>
      <c r="N174" s="866"/>
      <c r="O174" s="866"/>
      <c r="P174" s="866"/>
      <c r="Q174" s="866"/>
      <c r="R174" s="866"/>
      <c r="S174" s="866"/>
      <c r="T174" s="866"/>
      <c r="U174" s="866"/>
      <c r="V174" s="866"/>
      <c r="W174" s="866"/>
      <c r="X174" s="866"/>
      <c r="Y174" s="866"/>
      <c r="Z174" s="866"/>
      <c r="AA174" s="866"/>
      <c r="AB174" s="866"/>
      <c r="AC174" s="866"/>
      <c r="AD174" s="866"/>
      <c r="AE174" s="866"/>
      <c r="AF174" s="866"/>
      <c r="AG174" s="866"/>
      <c r="AH174" s="866"/>
      <c r="AI174" s="866"/>
      <c r="AJ174" s="866"/>
      <c r="AK174" s="877"/>
      <c r="AL174" s="461"/>
      <c r="AM174" s="159" t="b">
        <v>0</v>
      </c>
      <c r="AN174" s="1"/>
      <c r="AO174" s="1"/>
      <c r="AP174" s="1"/>
    </row>
    <row r="175" spans="1:55" ht="13.5" customHeight="1">
      <c r="A175" s="246"/>
      <c r="B175" s="848"/>
      <c r="C175" s="829"/>
      <c r="D175" s="829"/>
      <c r="E175" s="849"/>
      <c r="F175" s="450"/>
      <c r="G175" s="867" t="s">
        <v>174</v>
      </c>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451"/>
      <c r="AL175" s="254"/>
      <c r="AM175" s="159" t="b">
        <v>0</v>
      </c>
      <c r="AN175" s="582" t="s">
        <v>2151</v>
      </c>
      <c r="AO175" s="583"/>
      <c r="AP175" s="583"/>
      <c r="AQ175" s="583"/>
      <c r="AR175" s="583"/>
      <c r="AS175" s="583"/>
      <c r="AT175" s="583"/>
      <c r="AU175" s="583"/>
      <c r="AV175" s="583"/>
      <c r="AW175" s="583"/>
      <c r="AX175" s="583"/>
      <c r="AY175" s="583"/>
      <c r="AZ175" s="583"/>
      <c r="BA175" s="583"/>
      <c r="BB175" s="583"/>
      <c r="BC175" s="584"/>
    </row>
    <row r="176" spans="1:55" ht="13.5" customHeight="1" thickBot="1">
      <c r="A176" s="246"/>
      <c r="B176" s="848"/>
      <c r="C176" s="829"/>
      <c r="D176" s="829"/>
      <c r="E176" s="849"/>
      <c r="F176" s="450"/>
      <c r="G176" s="867" t="s">
        <v>175</v>
      </c>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451"/>
      <c r="AL176" s="254"/>
      <c r="AM176" s="159" t="b">
        <v>0</v>
      </c>
      <c r="AN176" s="585"/>
      <c r="AO176" s="586"/>
      <c r="AP176" s="586"/>
      <c r="AQ176" s="586"/>
      <c r="AR176" s="586"/>
      <c r="AS176" s="586"/>
      <c r="AT176" s="586"/>
      <c r="AU176" s="586"/>
      <c r="AV176" s="586"/>
      <c r="AW176" s="586"/>
      <c r="AX176" s="586"/>
      <c r="AY176" s="586"/>
      <c r="AZ176" s="586"/>
      <c r="BA176" s="586"/>
      <c r="BB176" s="586"/>
      <c r="BC176" s="587"/>
    </row>
    <row r="177" spans="1:59" ht="13.5" customHeight="1" thickBot="1">
      <c r="A177" s="246"/>
      <c r="B177" s="837"/>
      <c r="C177" s="838"/>
      <c r="D177" s="838"/>
      <c r="E177" s="850"/>
      <c r="F177" s="462"/>
      <c r="G177" s="878" t="s">
        <v>176</v>
      </c>
      <c r="H177" s="878"/>
      <c r="I177" s="878"/>
      <c r="J177" s="878"/>
      <c r="K177" s="878"/>
      <c r="L177" s="878"/>
      <c r="M177" s="878"/>
      <c r="N177" s="878"/>
      <c r="O177" s="878"/>
      <c r="P177" s="878"/>
      <c r="Q177" s="878"/>
      <c r="R177" s="878"/>
      <c r="S177" s="878"/>
      <c r="T177" s="878"/>
      <c r="U177" s="878"/>
      <c r="V177" s="878"/>
      <c r="W177" s="878"/>
      <c r="X177" s="878"/>
      <c r="Y177" s="878"/>
      <c r="Z177" s="878"/>
      <c r="AA177" s="878"/>
      <c r="AB177" s="878"/>
      <c r="AC177" s="878"/>
      <c r="AD177" s="878"/>
      <c r="AE177" s="878"/>
      <c r="AF177" s="878"/>
      <c r="AG177" s="878"/>
      <c r="AH177" s="878"/>
      <c r="AI177" s="878"/>
      <c r="AJ177" s="878"/>
      <c r="AK177" s="463"/>
      <c r="AL177" s="246"/>
      <c r="AM177" s="159" t="b">
        <v>0</v>
      </c>
    </row>
    <row r="178" spans="1:59" ht="5.25" customHeight="1">
      <c r="A178" s="246"/>
      <c r="B178" s="464"/>
      <c r="C178" s="464"/>
      <c r="D178" s="464"/>
      <c r="E178" s="464"/>
      <c r="F178" s="464"/>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246"/>
      <c r="AM178" s="465"/>
      <c r="AO178" s="465"/>
      <c r="AP178" s="465"/>
      <c r="AQ178" s="465"/>
      <c r="AR178" s="465"/>
      <c r="AS178" s="465"/>
      <c r="AT178" s="465"/>
      <c r="AU178" s="465"/>
      <c r="AV178" s="465"/>
      <c r="AW178" s="465"/>
      <c r="AX178" s="465"/>
      <c r="AY178" s="465"/>
      <c r="AZ178" s="465"/>
      <c r="BA178" s="465"/>
      <c r="BB178" s="465"/>
      <c r="BC178" s="465"/>
      <c r="BD178" s="465"/>
      <c r="BF178" s="465"/>
      <c r="BG178" s="465"/>
    </row>
    <row r="179" spans="1:59" s="467" customFormat="1" ht="16.5" customHeight="1" thickBot="1">
      <c r="A179" s="466"/>
      <c r="B179" s="680" t="s">
        <v>177</v>
      </c>
      <c r="C179" s="680"/>
      <c r="D179" s="680"/>
      <c r="E179" s="680"/>
      <c r="F179" s="680"/>
      <c r="G179" s="680"/>
      <c r="H179" s="680"/>
      <c r="I179" s="680"/>
      <c r="J179" s="680"/>
      <c r="K179" s="680"/>
      <c r="L179" s="680"/>
      <c r="M179" s="680"/>
      <c r="N179" s="680"/>
      <c r="O179" s="680"/>
      <c r="P179" s="680"/>
      <c r="Q179" s="680"/>
      <c r="R179" s="680"/>
      <c r="S179" s="680"/>
      <c r="T179" s="680"/>
      <c r="U179" s="680"/>
      <c r="V179" s="680"/>
      <c r="W179" s="680"/>
      <c r="X179" s="680"/>
      <c r="Y179" s="680"/>
      <c r="Z179" s="680"/>
      <c r="AA179" s="680"/>
      <c r="AB179" s="680"/>
      <c r="AC179" s="680"/>
      <c r="AD179" s="680"/>
      <c r="AE179" s="680"/>
      <c r="AF179" s="680"/>
      <c r="AG179" s="680"/>
      <c r="AH179" s="680"/>
      <c r="AI179" s="680"/>
      <c r="AJ179" s="680"/>
      <c r="AK179" s="680"/>
      <c r="AL179" s="357"/>
      <c r="AN179" s="468"/>
    </row>
    <row r="180" spans="1:59" s="465" customFormat="1" ht="12.75" customHeight="1" thickBot="1">
      <c r="A180" s="461"/>
      <c r="B180" s="469" t="s">
        <v>28</v>
      </c>
      <c r="C180" s="300" t="s">
        <v>178</v>
      </c>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447" t="str">
        <f>IF(AI147="該当","",IF(OR(AM181=TRUE,AM182=TRUE),"○","×"))</f>
        <v/>
      </c>
      <c r="AL180" s="246"/>
    </row>
    <row r="181" spans="1:59" s="465" customFormat="1" ht="25.5" customHeight="1">
      <c r="A181" s="461"/>
      <c r="B181" s="891" t="s">
        <v>180</v>
      </c>
      <c r="C181" s="892"/>
      <c r="D181" s="892"/>
      <c r="E181" s="893" t="b">
        <v>0</v>
      </c>
      <c r="F181" s="449"/>
      <c r="G181" s="879" t="s">
        <v>2243</v>
      </c>
      <c r="H181" s="879"/>
      <c r="I181" s="879"/>
      <c r="J181" s="879"/>
      <c r="K181" s="879"/>
      <c r="L181" s="879"/>
      <c r="M181" s="879"/>
      <c r="N181" s="879"/>
      <c r="O181" s="879"/>
      <c r="P181" s="879"/>
      <c r="Q181" s="879"/>
      <c r="R181" s="879"/>
      <c r="S181" s="879"/>
      <c r="T181" s="879"/>
      <c r="U181" s="879"/>
      <c r="V181" s="879"/>
      <c r="W181" s="879"/>
      <c r="X181" s="879"/>
      <c r="Y181" s="879"/>
      <c r="Z181" s="879"/>
      <c r="AA181" s="879"/>
      <c r="AB181" s="879"/>
      <c r="AC181" s="879"/>
      <c r="AD181" s="879"/>
      <c r="AE181" s="879"/>
      <c r="AF181" s="879"/>
      <c r="AG181" s="879"/>
      <c r="AH181" s="879"/>
      <c r="AI181" s="879"/>
      <c r="AJ181" s="879"/>
      <c r="AK181" s="897"/>
      <c r="AL181" s="254"/>
      <c r="AM181" s="159" t="b">
        <v>0</v>
      </c>
      <c r="AN181" s="582" t="s">
        <v>179</v>
      </c>
      <c r="AO181" s="583"/>
      <c r="AP181" s="583"/>
      <c r="AQ181" s="583"/>
      <c r="AR181" s="583"/>
      <c r="AS181" s="583"/>
      <c r="AT181" s="583"/>
      <c r="AU181" s="583"/>
      <c r="AV181" s="583"/>
      <c r="AW181" s="583"/>
      <c r="AX181" s="583"/>
      <c r="AY181" s="583"/>
      <c r="AZ181" s="583"/>
      <c r="BA181" s="583"/>
      <c r="BB181" s="583"/>
      <c r="BC181" s="584"/>
    </row>
    <row r="182" spans="1:59" s="465" customFormat="1" ht="18.75" customHeight="1" thickBot="1">
      <c r="A182" s="461"/>
      <c r="B182" s="894"/>
      <c r="C182" s="895"/>
      <c r="D182" s="895"/>
      <c r="E182" s="896" t="b">
        <v>0</v>
      </c>
      <c r="F182" s="462"/>
      <c r="G182" s="869" t="s">
        <v>2244</v>
      </c>
      <c r="H182" s="869"/>
      <c r="I182" s="869"/>
      <c r="J182" s="869"/>
      <c r="K182" s="869"/>
      <c r="L182" s="869"/>
      <c r="M182" s="869"/>
      <c r="N182" s="869"/>
      <c r="O182" s="869"/>
      <c r="P182" s="869"/>
      <c r="Q182" s="869"/>
      <c r="R182" s="869"/>
      <c r="S182" s="869"/>
      <c r="T182" s="869"/>
      <c r="U182" s="869"/>
      <c r="V182" s="869"/>
      <c r="W182" s="869"/>
      <c r="X182" s="869"/>
      <c r="Y182" s="869"/>
      <c r="Z182" s="869"/>
      <c r="AA182" s="869"/>
      <c r="AB182" s="869"/>
      <c r="AC182" s="869"/>
      <c r="AD182" s="869"/>
      <c r="AE182" s="869"/>
      <c r="AF182" s="869"/>
      <c r="AG182" s="869"/>
      <c r="AH182" s="869"/>
      <c r="AI182" s="869"/>
      <c r="AJ182" s="869"/>
      <c r="AK182" s="870"/>
      <c r="AL182" s="246"/>
      <c r="AM182" s="159" t="b">
        <v>0</v>
      </c>
      <c r="AN182" s="585"/>
      <c r="AO182" s="586"/>
      <c r="AP182" s="586"/>
      <c r="AQ182" s="586"/>
      <c r="AR182" s="586"/>
      <c r="AS182" s="586"/>
      <c r="AT182" s="586"/>
      <c r="AU182" s="586"/>
      <c r="AV182" s="586"/>
      <c r="AW182" s="586"/>
      <c r="AX182" s="586"/>
      <c r="AY182" s="586"/>
      <c r="AZ182" s="586"/>
      <c r="BA182" s="586"/>
      <c r="BB182" s="586"/>
      <c r="BC182" s="587"/>
    </row>
    <row r="183" spans="1:59" s="255" customFormat="1" ht="4.5" customHeight="1">
      <c r="A183" s="254"/>
      <c r="B183" s="470"/>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246"/>
      <c r="AN183" s="1"/>
    </row>
    <row r="184" spans="1:59" ht="16.5" customHeight="1">
      <c r="A184" s="246"/>
      <c r="B184" s="252" t="s">
        <v>181</v>
      </c>
      <c r="C184" s="252"/>
      <c r="D184" s="252"/>
      <c r="E184" s="252"/>
      <c r="F184" s="252"/>
      <c r="G184" s="252"/>
      <c r="H184" s="252"/>
      <c r="I184" s="252"/>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c r="AL184" s="246"/>
    </row>
    <row r="185" spans="1:59" s="255" customFormat="1" ht="15" thickBot="1">
      <c r="A185" s="254"/>
      <c r="B185" s="304" t="s">
        <v>28</v>
      </c>
      <c r="C185" s="300" t="s">
        <v>182</v>
      </c>
      <c r="D185" s="471"/>
      <c r="E185" s="471"/>
      <c r="F185" s="471"/>
      <c r="G185" s="471"/>
      <c r="H185" s="471"/>
      <c r="I185" s="471"/>
      <c r="J185" s="471"/>
      <c r="K185" s="471"/>
      <c r="L185" s="471"/>
      <c r="M185" s="471"/>
      <c r="N185" s="471"/>
      <c r="O185" s="471"/>
      <c r="P185" s="471"/>
      <c r="Q185" s="471"/>
      <c r="R185" s="471"/>
      <c r="S185" s="471"/>
      <c r="T185" s="471"/>
      <c r="U185" s="471"/>
      <c r="V185" s="471"/>
      <c r="W185" s="471"/>
      <c r="X185" s="471"/>
      <c r="Y185" s="471"/>
      <c r="Z185" s="471"/>
      <c r="AA185" s="471"/>
      <c r="AB185" s="471"/>
      <c r="AC185" s="471"/>
      <c r="AD185" s="471"/>
      <c r="AE185" s="471"/>
      <c r="AF185" s="471"/>
      <c r="AG185" s="471"/>
      <c r="AH185" s="471"/>
      <c r="AI185" s="471"/>
      <c r="AJ185" s="471"/>
      <c r="AK185" s="246"/>
      <c r="AL185" s="246"/>
      <c r="AN185" s="468"/>
    </row>
    <row r="186" spans="1:59" s="255" customFormat="1" ht="40.5" customHeight="1" thickBot="1">
      <c r="A186" s="254"/>
      <c r="B186" s="871" t="s">
        <v>183</v>
      </c>
      <c r="C186" s="872"/>
      <c r="D186" s="872"/>
      <c r="E186" s="872"/>
      <c r="F186" s="872"/>
      <c r="G186" s="872"/>
      <c r="H186" s="872"/>
      <c r="I186" s="872"/>
      <c r="J186" s="872"/>
      <c r="K186" s="872"/>
      <c r="L186" s="872"/>
      <c r="M186" s="872"/>
      <c r="N186" s="872"/>
      <c r="O186" s="872"/>
      <c r="P186" s="872"/>
      <c r="Q186" s="872"/>
      <c r="R186" s="872"/>
      <c r="S186" s="872"/>
      <c r="T186" s="872"/>
      <c r="U186" s="872"/>
      <c r="V186" s="872"/>
      <c r="W186" s="872"/>
      <c r="X186" s="872"/>
      <c r="Y186" s="872"/>
      <c r="Z186" s="872"/>
      <c r="AA186" s="872"/>
      <c r="AB186" s="872"/>
      <c r="AC186" s="872"/>
      <c r="AD186" s="873"/>
      <c r="AE186" s="874" t="s">
        <v>184</v>
      </c>
      <c r="AF186" s="875"/>
      <c r="AG186" s="875"/>
      <c r="AH186" s="875"/>
      <c r="AI186" s="875"/>
      <c r="AJ186" s="876"/>
      <c r="AK186" s="447" t="str">
        <f>IF(AND(AM187=TRUE,OR(Q20=0,AM188=TRUE),AM189=TRUE,AM190=TRUE,AM191=TRUE,AM192=TRUE),"○","×")</f>
        <v>×</v>
      </c>
      <c r="AL186" s="246"/>
      <c r="AM186" s="602" t="s">
        <v>2152</v>
      </c>
      <c r="AN186" s="688"/>
      <c r="AO186" s="688"/>
      <c r="AP186" s="688"/>
      <c r="AQ186" s="688"/>
      <c r="AR186" s="688"/>
      <c r="AS186" s="688"/>
      <c r="AT186" s="688"/>
      <c r="AU186" s="688"/>
      <c r="AV186" s="688"/>
      <c r="AW186" s="688"/>
      <c r="AX186" s="688"/>
      <c r="AY186" s="688"/>
      <c r="AZ186" s="688"/>
      <c r="BA186" s="688"/>
      <c r="BB186" s="688"/>
      <c r="BC186" s="689"/>
    </row>
    <row r="187" spans="1:59" s="255" customFormat="1" ht="26.25" customHeight="1">
      <c r="A187" s="254"/>
      <c r="B187" s="449"/>
      <c r="C187" s="879" t="s">
        <v>185</v>
      </c>
      <c r="D187" s="879"/>
      <c r="E187" s="879"/>
      <c r="F187" s="879"/>
      <c r="G187" s="879"/>
      <c r="H187" s="879"/>
      <c r="I187" s="879"/>
      <c r="J187" s="879"/>
      <c r="K187" s="879"/>
      <c r="L187" s="879"/>
      <c r="M187" s="879"/>
      <c r="N187" s="879"/>
      <c r="O187" s="879"/>
      <c r="P187" s="879"/>
      <c r="Q187" s="879"/>
      <c r="R187" s="879"/>
      <c r="S187" s="879"/>
      <c r="T187" s="879"/>
      <c r="U187" s="879"/>
      <c r="V187" s="879"/>
      <c r="W187" s="879"/>
      <c r="X187" s="879"/>
      <c r="Y187" s="879"/>
      <c r="Z187" s="879"/>
      <c r="AA187" s="879"/>
      <c r="AB187" s="879"/>
      <c r="AC187" s="879"/>
      <c r="AD187" s="880"/>
      <c r="AE187" s="881" t="s">
        <v>187</v>
      </c>
      <c r="AF187" s="882"/>
      <c r="AG187" s="882"/>
      <c r="AH187" s="882"/>
      <c r="AI187" s="882"/>
      <c r="AJ187" s="882"/>
      <c r="AK187" s="883"/>
      <c r="AL187" s="246"/>
      <c r="AM187" s="160" t="b">
        <v>0</v>
      </c>
      <c r="AN187" s="391"/>
      <c r="AO187" s="391"/>
      <c r="AP187" s="391"/>
      <c r="AQ187" s="391"/>
      <c r="AR187" s="391"/>
      <c r="AS187" s="391"/>
      <c r="AT187" s="391"/>
      <c r="AU187" s="391"/>
      <c r="AV187" s="391"/>
      <c r="AW187" s="391"/>
      <c r="AX187" s="391"/>
      <c r="AY187" s="391"/>
      <c r="AZ187" s="391"/>
    </row>
    <row r="188" spans="1:59" s="255" customFormat="1" ht="35.25" customHeight="1">
      <c r="A188" s="254"/>
      <c r="B188" s="458"/>
      <c r="C188" s="884" t="s">
        <v>186</v>
      </c>
      <c r="D188" s="884"/>
      <c r="E188" s="884"/>
      <c r="F188" s="884"/>
      <c r="G188" s="884"/>
      <c r="H188" s="884"/>
      <c r="I188" s="884"/>
      <c r="J188" s="884"/>
      <c r="K188" s="884"/>
      <c r="L188" s="884"/>
      <c r="M188" s="884"/>
      <c r="N188" s="884"/>
      <c r="O188" s="884"/>
      <c r="P188" s="884"/>
      <c r="Q188" s="884"/>
      <c r="R188" s="884"/>
      <c r="S188" s="884"/>
      <c r="T188" s="884"/>
      <c r="U188" s="884"/>
      <c r="V188" s="884"/>
      <c r="W188" s="884"/>
      <c r="X188" s="884"/>
      <c r="Y188" s="884"/>
      <c r="Z188" s="884"/>
      <c r="AA188" s="884"/>
      <c r="AB188" s="884"/>
      <c r="AC188" s="884"/>
      <c r="AD188" s="885"/>
      <c r="AE188" s="886" t="s">
        <v>187</v>
      </c>
      <c r="AF188" s="887"/>
      <c r="AG188" s="887"/>
      <c r="AH188" s="887"/>
      <c r="AI188" s="887"/>
      <c r="AJ188" s="887"/>
      <c r="AK188" s="888"/>
      <c r="AL188" s="246"/>
      <c r="AM188" s="159" t="b">
        <v>0</v>
      </c>
      <c r="AN188" s="391"/>
      <c r="AO188" s="391"/>
      <c r="AP188" s="391"/>
      <c r="AQ188" s="391"/>
      <c r="AR188" s="391"/>
      <c r="AS188" s="391"/>
      <c r="AT188" s="391"/>
      <c r="AU188" s="391"/>
      <c r="AV188" s="391"/>
      <c r="AW188" s="391"/>
      <c r="AX188" s="391"/>
      <c r="AY188" s="391"/>
      <c r="AZ188" s="391"/>
    </row>
    <row r="189" spans="1:59" s="255" customFormat="1" ht="37.5" customHeight="1">
      <c r="A189" s="254"/>
      <c r="B189" s="458"/>
      <c r="C189" s="889" t="s">
        <v>188</v>
      </c>
      <c r="D189" s="889"/>
      <c r="E189" s="889"/>
      <c r="F189" s="889"/>
      <c r="G189" s="889"/>
      <c r="H189" s="889"/>
      <c r="I189" s="889"/>
      <c r="J189" s="889"/>
      <c r="K189" s="889"/>
      <c r="L189" s="889"/>
      <c r="M189" s="889"/>
      <c r="N189" s="889"/>
      <c r="O189" s="889"/>
      <c r="P189" s="889"/>
      <c r="Q189" s="889"/>
      <c r="R189" s="889"/>
      <c r="S189" s="889"/>
      <c r="T189" s="889"/>
      <c r="U189" s="889"/>
      <c r="V189" s="889"/>
      <c r="W189" s="889"/>
      <c r="X189" s="889"/>
      <c r="Y189" s="889"/>
      <c r="Z189" s="889"/>
      <c r="AA189" s="889"/>
      <c r="AB189" s="889"/>
      <c r="AC189" s="889"/>
      <c r="AD189" s="890"/>
      <c r="AE189" s="886" t="s">
        <v>189</v>
      </c>
      <c r="AF189" s="887"/>
      <c r="AG189" s="887"/>
      <c r="AH189" s="887"/>
      <c r="AI189" s="887"/>
      <c r="AJ189" s="887"/>
      <c r="AK189" s="888"/>
      <c r="AL189" s="246"/>
      <c r="AM189" s="159" t="b">
        <v>0</v>
      </c>
      <c r="AN189" s="391"/>
      <c r="AO189" s="391"/>
      <c r="AP189" s="391"/>
      <c r="AQ189" s="391"/>
      <c r="AR189" s="391"/>
      <c r="AS189" s="391"/>
      <c r="AT189" s="391"/>
      <c r="AU189" s="391"/>
      <c r="AV189" s="391"/>
      <c r="AW189" s="391"/>
      <c r="AX189" s="391"/>
      <c r="AY189" s="391"/>
      <c r="AZ189" s="391"/>
    </row>
    <row r="190" spans="1:59" s="255" customFormat="1" ht="23.25" customHeight="1">
      <c r="A190" s="254"/>
      <c r="B190" s="458"/>
      <c r="C190" s="889" t="s">
        <v>190</v>
      </c>
      <c r="D190" s="889"/>
      <c r="E190" s="889"/>
      <c r="F190" s="889"/>
      <c r="G190" s="889"/>
      <c r="H190" s="889"/>
      <c r="I190" s="889"/>
      <c r="J190" s="889"/>
      <c r="K190" s="889"/>
      <c r="L190" s="889"/>
      <c r="M190" s="889"/>
      <c r="N190" s="889"/>
      <c r="O190" s="889"/>
      <c r="P190" s="889"/>
      <c r="Q190" s="889"/>
      <c r="R190" s="889"/>
      <c r="S190" s="889"/>
      <c r="T190" s="889"/>
      <c r="U190" s="889"/>
      <c r="V190" s="889"/>
      <c r="W190" s="889"/>
      <c r="X190" s="889"/>
      <c r="Y190" s="889"/>
      <c r="Z190" s="889"/>
      <c r="AA190" s="889"/>
      <c r="AB190" s="889"/>
      <c r="AC190" s="889"/>
      <c r="AD190" s="890"/>
      <c r="AE190" s="904" t="s">
        <v>191</v>
      </c>
      <c r="AF190" s="905"/>
      <c r="AG190" s="905"/>
      <c r="AH190" s="905"/>
      <c r="AI190" s="905"/>
      <c r="AJ190" s="905"/>
      <c r="AK190" s="906"/>
      <c r="AL190" s="246"/>
      <c r="AM190" s="159" t="b">
        <v>0</v>
      </c>
    </row>
    <row r="191" spans="1:59" s="255" customFormat="1" ht="23.25" customHeight="1">
      <c r="A191" s="254"/>
      <c r="B191" s="458"/>
      <c r="C191" s="889" t="s">
        <v>192</v>
      </c>
      <c r="D191" s="889"/>
      <c r="E191" s="889"/>
      <c r="F191" s="889"/>
      <c r="G191" s="889"/>
      <c r="H191" s="889"/>
      <c r="I191" s="889"/>
      <c r="J191" s="889"/>
      <c r="K191" s="889"/>
      <c r="L191" s="889"/>
      <c r="M191" s="889"/>
      <c r="N191" s="889"/>
      <c r="O191" s="889"/>
      <c r="P191" s="889"/>
      <c r="Q191" s="889"/>
      <c r="R191" s="889"/>
      <c r="S191" s="889"/>
      <c r="T191" s="889"/>
      <c r="U191" s="889"/>
      <c r="V191" s="889"/>
      <c r="W191" s="889"/>
      <c r="X191" s="889"/>
      <c r="Y191" s="889"/>
      <c r="Z191" s="889"/>
      <c r="AA191" s="889"/>
      <c r="AB191" s="889"/>
      <c r="AC191" s="889"/>
      <c r="AD191" s="890"/>
      <c r="AE191" s="886" t="s">
        <v>193</v>
      </c>
      <c r="AF191" s="887"/>
      <c r="AG191" s="887"/>
      <c r="AH191" s="887"/>
      <c r="AI191" s="887"/>
      <c r="AJ191" s="887"/>
      <c r="AK191" s="888"/>
      <c r="AL191" s="246"/>
      <c r="AM191" s="159" t="b">
        <v>0</v>
      </c>
      <c r="AN191" s="472"/>
      <c r="AO191" s="472"/>
      <c r="AP191" s="472"/>
    </row>
    <row r="192" spans="1:59" s="255" customFormat="1" ht="13.5" customHeight="1" thickBot="1">
      <c r="A192" s="254"/>
      <c r="B192" s="462"/>
      <c r="C192" s="907" t="s">
        <v>194</v>
      </c>
      <c r="D192" s="907"/>
      <c r="E192" s="907"/>
      <c r="F192" s="907"/>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8"/>
      <c r="AE192" s="909" t="s">
        <v>195</v>
      </c>
      <c r="AF192" s="910"/>
      <c r="AG192" s="910"/>
      <c r="AH192" s="910"/>
      <c r="AI192" s="910"/>
      <c r="AJ192" s="910"/>
      <c r="AK192" s="911"/>
      <c r="AL192" s="246"/>
      <c r="AM192" s="159" t="b">
        <v>0</v>
      </c>
    </row>
    <row r="193" spans="1:59" s="255" customFormat="1" ht="5.25" customHeight="1">
      <c r="A193" s="254"/>
      <c r="B193" s="471"/>
      <c r="C193" s="300"/>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1"/>
      <c r="Z193" s="300"/>
      <c r="AA193" s="300"/>
      <c r="AB193" s="300"/>
      <c r="AC193" s="300"/>
      <c r="AD193" s="300"/>
      <c r="AE193" s="300"/>
      <c r="AF193" s="300"/>
      <c r="AG193" s="300"/>
      <c r="AH193" s="300"/>
      <c r="AI193" s="471"/>
      <c r="AJ193" s="471"/>
      <c r="AK193" s="246"/>
      <c r="AL193" s="246"/>
    </row>
    <row r="194" spans="1:59" s="255" customFormat="1" ht="12" customHeight="1">
      <c r="A194" s="254"/>
      <c r="B194" s="473" t="s">
        <v>196</v>
      </c>
      <c r="C194" s="474" t="s">
        <v>197</v>
      </c>
      <c r="D194" s="474"/>
      <c r="E194" s="474"/>
      <c r="F194" s="474"/>
      <c r="G194" s="474"/>
      <c r="H194" s="474"/>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5"/>
      <c r="AL194" s="246"/>
    </row>
    <row r="195" spans="1:59" s="255" customFormat="1" ht="28.5" customHeight="1" thickBot="1">
      <c r="A195" s="254"/>
      <c r="B195" s="473" t="s">
        <v>196</v>
      </c>
      <c r="C195" s="898" t="s">
        <v>2245</v>
      </c>
      <c r="D195" s="898"/>
      <c r="E195" s="898"/>
      <c r="F195" s="898"/>
      <c r="G195" s="898"/>
      <c r="H195" s="898"/>
      <c r="I195" s="898"/>
      <c r="J195" s="898"/>
      <c r="K195" s="898"/>
      <c r="L195" s="898"/>
      <c r="M195" s="898"/>
      <c r="N195" s="898"/>
      <c r="O195" s="898"/>
      <c r="P195" s="898"/>
      <c r="Q195" s="898"/>
      <c r="R195" s="898"/>
      <c r="S195" s="898"/>
      <c r="T195" s="898"/>
      <c r="U195" s="898"/>
      <c r="V195" s="898"/>
      <c r="W195" s="898"/>
      <c r="X195" s="898"/>
      <c r="Y195" s="898"/>
      <c r="Z195" s="898"/>
      <c r="AA195" s="898"/>
      <c r="AB195" s="898"/>
      <c r="AC195" s="898"/>
      <c r="AD195" s="898"/>
      <c r="AE195" s="898"/>
      <c r="AF195" s="898"/>
      <c r="AG195" s="898"/>
      <c r="AH195" s="898"/>
      <c r="AI195" s="898"/>
      <c r="AJ195" s="898"/>
      <c r="AK195" s="898"/>
      <c r="AL195" s="246"/>
    </row>
    <row r="196" spans="1:59" s="255" customFormat="1" ht="16.5" customHeight="1" thickBot="1">
      <c r="A196" s="254"/>
      <c r="B196" s="476"/>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447" t="str">
        <f>IF(COUNTA(E200,H200,K200,T201,AA201)=5,"○","×")</f>
        <v>×</v>
      </c>
      <c r="AL196" s="246"/>
    </row>
    <row r="197" spans="1:59" s="255" customFormat="1" ht="8.25" customHeight="1">
      <c r="A197" s="254"/>
      <c r="B197" s="477"/>
      <c r="C197" s="478"/>
      <c r="D197" s="478"/>
      <c r="E197" s="478"/>
      <c r="F197" s="478"/>
      <c r="G197" s="478"/>
      <c r="H197" s="478"/>
      <c r="I197" s="478"/>
      <c r="J197" s="478"/>
      <c r="K197" s="478"/>
      <c r="L197" s="478"/>
      <c r="M197" s="478"/>
      <c r="N197" s="478"/>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478"/>
      <c r="AK197" s="479"/>
      <c r="AL197" s="246"/>
      <c r="AM197" s="1"/>
    </row>
    <row r="198" spans="1:59" s="255" customFormat="1" ht="26.25" customHeight="1">
      <c r="A198" s="254"/>
      <c r="B198" s="480"/>
      <c r="C198" s="899" t="s">
        <v>198</v>
      </c>
      <c r="D198" s="899"/>
      <c r="E198" s="899"/>
      <c r="F198" s="899"/>
      <c r="G198" s="899"/>
      <c r="H198" s="899"/>
      <c r="I198" s="899"/>
      <c r="J198" s="899"/>
      <c r="K198" s="899"/>
      <c r="L198" s="899"/>
      <c r="M198" s="899"/>
      <c r="N198" s="899"/>
      <c r="O198" s="899"/>
      <c r="P198" s="899"/>
      <c r="Q198" s="899"/>
      <c r="R198" s="899"/>
      <c r="S198" s="899"/>
      <c r="T198" s="899"/>
      <c r="U198" s="899"/>
      <c r="V198" s="899"/>
      <c r="W198" s="899"/>
      <c r="X198" s="899"/>
      <c r="Y198" s="899"/>
      <c r="Z198" s="899"/>
      <c r="AA198" s="899"/>
      <c r="AB198" s="899"/>
      <c r="AC198" s="899"/>
      <c r="AD198" s="899"/>
      <c r="AE198" s="899"/>
      <c r="AF198" s="899"/>
      <c r="AG198" s="899"/>
      <c r="AH198" s="899"/>
      <c r="AI198" s="899"/>
      <c r="AJ198" s="471"/>
      <c r="AK198" s="481"/>
      <c r="AL198" s="471"/>
      <c r="AM198" s="1"/>
    </row>
    <row r="199" spans="1:59" s="255" customFormat="1" ht="6.75" customHeight="1">
      <c r="A199" s="254"/>
      <c r="B199" s="480"/>
      <c r="C199" s="300"/>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1"/>
      <c r="AJ199" s="471"/>
      <c r="AK199" s="481"/>
      <c r="AL199" s="246"/>
      <c r="AM199" s="1"/>
    </row>
    <row r="200" spans="1:59" s="255" customFormat="1" ht="15" customHeight="1">
      <c r="A200" s="254"/>
      <c r="B200" s="482"/>
      <c r="C200" s="483" t="s">
        <v>53</v>
      </c>
      <c r="D200" s="483"/>
      <c r="E200" s="900"/>
      <c r="F200" s="901"/>
      <c r="G200" s="483" t="s">
        <v>75</v>
      </c>
      <c r="H200" s="900"/>
      <c r="I200" s="901"/>
      <c r="J200" s="483" t="s">
        <v>200</v>
      </c>
      <c r="K200" s="900"/>
      <c r="L200" s="901"/>
      <c r="M200" s="483" t="s">
        <v>201</v>
      </c>
      <c r="N200" s="471"/>
      <c r="O200" s="902" t="s">
        <v>20</v>
      </c>
      <c r="P200" s="902"/>
      <c r="Q200" s="902"/>
      <c r="R200" s="903" t="str">
        <f>IF(H7="","",H7)</f>
        <v/>
      </c>
      <c r="S200" s="903"/>
      <c r="T200" s="903"/>
      <c r="U200" s="903"/>
      <c r="V200" s="903"/>
      <c r="W200" s="903"/>
      <c r="X200" s="903"/>
      <c r="Y200" s="903"/>
      <c r="Z200" s="903"/>
      <c r="AA200" s="903"/>
      <c r="AB200" s="903"/>
      <c r="AC200" s="903"/>
      <c r="AD200" s="903"/>
      <c r="AE200" s="903"/>
      <c r="AF200" s="903"/>
      <c r="AG200" s="903"/>
      <c r="AH200" s="903"/>
      <c r="AI200" s="903"/>
      <c r="AJ200" s="484"/>
      <c r="AK200" s="485"/>
      <c r="AL200" s="486"/>
      <c r="AM200" s="487"/>
      <c r="AN200" s="1"/>
      <c r="AO200" s="1"/>
      <c r="AP200" s="1"/>
      <c r="AQ200" s="1"/>
      <c r="AR200" s="1"/>
      <c r="AS200" s="1"/>
      <c r="AT200" s="1"/>
      <c r="AU200" s="1"/>
      <c r="AV200" s="1"/>
      <c r="AW200" s="1"/>
      <c r="AX200" s="1"/>
      <c r="AY200" s="1"/>
      <c r="AZ200" s="1"/>
      <c r="BA200" s="283"/>
      <c r="BB200" s="1"/>
      <c r="BC200" s="1"/>
      <c r="BD200" s="1"/>
      <c r="BE200" s="1"/>
      <c r="BF200" s="1"/>
      <c r="BG200" s="1"/>
    </row>
    <row r="201" spans="1:59" ht="15" customHeight="1">
      <c r="A201" s="246"/>
      <c r="B201" s="482"/>
      <c r="C201" s="488"/>
      <c r="D201" s="483"/>
      <c r="E201" s="483"/>
      <c r="F201" s="483"/>
      <c r="G201" s="483"/>
      <c r="H201" s="483"/>
      <c r="I201" s="483"/>
      <c r="J201" s="483"/>
      <c r="K201" s="483"/>
      <c r="L201" s="483"/>
      <c r="M201" s="483"/>
      <c r="N201" s="483"/>
      <c r="O201" s="924" t="s">
        <v>202</v>
      </c>
      <c r="P201" s="924"/>
      <c r="Q201" s="924"/>
      <c r="R201" s="925" t="s">
        <v>22</v>
      </c>
      <c r="S201" s="925"/>
      <c r="T201" s="926"/>
      <c r="U201" s="926"/>
      <c r="V201" s="926"/>
      <c r="W201" s="926"/>
      <c r="X201" s="926"/>
      <c r="Y201" s="927" t="s">
        <v>23</v>
      </c>
      <c r="Z201" s="927"/>
      <c r="AA201" s="926"/>
      <c r="AB201" s="926"/>
      <c r="AC201" s="926"/>
      <c r="AD201" s="926"/>
      <c r="AE201" s="926"/>
      <c r="AF201" s="926"/>
      <c r="AG201" s="926"/>
      <c r="AH201" s="926"/>
      <c r="AI201" s="926"/>
      <c r="AJ201" s="488"/>
      <c r="AK201" s="489"/>
      <c r="AL201" s="486"/>
      <c r="AM201" s="487"/>
      <c r="BA201" s="283"/>
    </row>
    <row r="202" spans="1:59" ht="7.5" customHeight="1" thickBot="1">
      <c r="A202" s="246"/>
      <c r="B202" s="490"/>
      <c r="C202" s="491"/>
      <c r="D202" s="492"/>
      <c r="E202" s="492"/>
      <c r="F202" s="492"/>
      <c r="G202" s="492"/>
      <c r="H202" s="492"/>
      <c r="I202" s="492"/>
      <c r="J202" s="492"/>
      <c r="K202" s="492"/>
      <c r="L202" s="492"/>
      <c r="M202" s="492"/>
      <c r="N202" s="492"/>
      <c r="O202" s="492"/>
      <c r="P202" s="492"/>
      <c r="Q202" s="491"/>
      <c r="R202" s="492"/>
      <c r="S202" s="493"/>
      <c r="T202" s="493"/>
      <c r="U202" s="493"/>
      <c r="V202" s="493"/>
      <c r="W202" s="493"/>
      <c r="X202" s="494"/>
      <c r="Y202" s="494"/>
      <c r="Z202" s="494"/>
      <c r="AA202" s="494"/>
      <c r="AB202" s="494"/>
      <c r="AC202" s="494"/>
      <c r="AD202" s="494"/>
      <c r="AE202" s="494"/>
      <c r="AF202" s="494"/>
      <c r="AG202" s="494"/>
      <c r="AH202" s="494"/>
      <c r="AI202" s="494"/>
      <c r="AJ202" s="495"/>
      <c r="AK202" s="496"/>
      <c r="AL202" s="486"/>
      <c r="AM202" s="487"/>
      <c r="BA202" s="283"/>
    </row>
    <row r="203" spans="1:59" ht="7.5" customHeight="1">
      <c r="A203" s="246"/>
      <c r="B203" s="497"/>
      <c r="C203" s="486"/>
      <c r="D203" s="497"/>
      <c r="E203" s="497"/>
      <c r="F203" s="497"/>
      <c r="G203" s="497"/>
      <c r="H203" s="497"/>
      <c r="I203" s="497"/>
      <c r="J203" s="497"/>
      <c r="K203" s="497"/>
      <c r="L203" s="497"/>
      <c r="M203" s="497"/>
      <c r="N203" s="497"/>
      <c r="O203" s="497"/>
      <c r="P203" s="497"/>
      <c r="Q203" s="486"/>
      <c r="R203" s="497"/>
      <c r="S203" s="498"/>
      <c r="T203" s="498"/>
      <c r="U203" s="498"/>
      <c r="V203" s="498"/>
      <c r="W203" s="498"/>
      <c r="X203" s="499"/>
      <c r="Y203" s="499"/>
      <c r="Z203" s="499"/>
      <c r="AA203" s="499"/>
      <c r="AB203" s="499"/>
      <c r="AC203" s="499"/>
      <c r="AD203" s="499"/>
      <c r="AE203" s="499"/>
      <c r="AF203" s="499"/>
      <c r="AG203" s="499"/>
      <c r="AH203" s="499"/>
      <c r="AI203" s="499"/>
      <c r="AJ203" s="500"/>
      <c r="AK203" s="486"/>
      <c r="AL203" s="486"/>
      <c r="AM203" s="487"/>
      <c r="BA203" s="283"/>
    </row>
    <row r="204" spans="1:59" s="255" customFormat="1" ht="15" customHeight="1">
      <c r="A204" s="254"/>
      <c r="B204" s="501" t="s">
        <v>203</v>
      </c>
      <c r="C204" s="497"/>
      <c r="D204" s="254"/>
      <c r="E204" s="254"/>
      <c r="F204" s="252" t="s">
        <v>204</v>
      </c>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502" t="s">
        <v>2378</v>
      </c>
      <c r="AL204" s="246"/>
      <c r="AM204" s="1"/>
    </row>
    <row r="205" spans="1:59" ht="17.25" customHeight="1">
      <c r="A205" s="246"/>
      <c r="B205" s="503" t="s">
        <v>28</v>
      </c>
      <c r="C205" s="504" t="s">
        <v>2353</v>
      </c>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505">
        <f>SUM('別紙様式6-2 事業所個票１:事業所個票10'!CI2)</f>
        <v>0</v>
      </c>
      <c r="AL205" s="246"/>
    </row>
    <row r="206" spans="1:59" s="338" customFormat="1" ht="12" customHeight="1">
      <c r="A206" s="280"/>
      <c r="B206" s="304" t="s">
        <v>196</v>
      </c>
      <c r="C206" s="475" t="s">
        <v>205</v>
      </c>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row>
    <row r="207" spans="1:59" ht="6" customHeight="1">
      <c r="A207" s="246"/>
      <c r="B207" s="252"/>
      <c r="C207" s="497"/>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row>
    <row r="208" spans="1:59">
      <c r="A208" s="246"/>
      <c r="B208" s="928" t="s">
        <v>206</v>
      </c>
      <c r="C208" s="928"/>
      <c r="D208" s="928"/>
      <c r="E208" s="928"/>
      <c r="F208" s="928"/>
      <c r="G208" s="928"/>
      <c r="H208" s="928"/>
      <c r="I208" s="928"/>
      <c r="J208" s="928"/>
      <c r="K208" s="928"/>
      <c r="L208" s="928"/>
      <c r="M208" s="928"/>
      <c r="N208" s="928"/>
      <c r="O208" s="928"/>
      <c r="P208" s="928"/>
      <c r="Q208" s="928"/>
      <c r="R208" s="928"/>
      <c r="S208" s="928"/>
      <c r="T208" s="928"/>
      <c r="U208" s="928"/>
      <c r="V208" s="928"/>
      <c r="W208" s="928"/>
      <c r="X208" s="928"/>
      <c r="Y208" s="928"/>
      <c r="Z208" s="928"/>
      <c r="AA208" s="928"/>
      <c r="AB208" s="928"/>
      <c r="AC208" s="928"/>
      <c r="AD208" s="928"/>
      <c r="AE208" s="928"/>
      <c r="AF208" s="928"/>
      <c r="AG208" s="928"/>
      <c r="AH208" s="928"/>
      <c r="AI208" s="928"/>
      <c r="AJ208" s="928"/>
      <c r="AK208" s="928"/>
      <c r="AL208" s="246"/>
    </row>
    <row r="209" spans="1:60">
      <c r="A209" s="246"/>
      <c r="B209" s="912" t="s">
        <v>207</v>
      </c>
      <c r="C209" s="915" t="s">
        <v>208</v>
      </c>
      <c r="D209" s="916"/>
      <c r="E209" s="916"/>
      <c r="F209" s="916"/>
      <c r="G209" s="916"/>
      <c r="H209" s="916"/>
      <c r="I209" s="916"/>
      <c r="J209" s="916"/>
      <c r="K209" s="916"/>
      <c r="L209" s="916"/>
      <c r="M209" s="916"/>
      <c r="N209" s="916"/>
      <c r="O209" s="916"/>
      <c r="P209" s="916"/>
      <c r="Q209" s="916"/>
      <c r="R209" s="916"/>
      <c r="S209" s="916"/>
      <c r="T209" s="916"/>
      <c r="U209" s="916"/>
      <c r="V209" s="916"/>
      <c r="W209" s="916"/>
      <c r="X209" s="916"/>
      <c r="Y209" s="916"/>
      <c r="Z209" s="916"/>
      <c r="AA209" s="916"/>
      <c r="AB209" s="916"/>
      <c r="AC209" s="916"/>
      <c r="AD209" s="916"/>
      <c r="AE209" s="916"/>
      <c r="AF209" s="916"/>
      <c r="AG209" s="916"/>
      <c r="AH209" s="916"/>
      <c r="AI209" s="916"/>
      <c r="AJ209" s="917"/>
      <c r="AK209" s="506" t="str">
        <f>Y20</f>
        <v/>
      </c>
      <c r="AL209" s="246"/>
    </row>
    <row r="210" spans="1:60">
      <c r="A210" s="246"/>
      <c r="B210" s="913"/>
      <c r="C210" s="918" t="s">
        <v>209</v>
      </c>
      <c r="D210" s="919"/>
      <c r="E210" s="919"/>
      <c r="F210" s="919"/>
      <c r="G210" s="919"/>
      <c r="H210" s="919"/>
      <c r="I210" s="919"/>
      <c r="J210" s="919"/>
      <c r="K210" s="919"/>
      <c r="L210" s="919"/>
      <c r="M210" s="919"/>
      <c r="N210" s="919"/>
      <c r="O210" s="919"/>
      <c r="P210" s="919"/>
      <c r="Q210" s="919"/>
      <c r="R210" s="919"/>
      <c r="S210" s="919"/>
      <c r="T210" s="919"/>
      <c r="U210" s="919"/>
      <c r="V210" s="919"/>
      <c r="W210" s="919"/>
      <c r="X210" s="919"/>
      <c r="Y210" s="919"/>
      <c r="Z210" s="919"/>
      <c r="AA210" s="919"/>
      <c r="AB210" s="919"/>
      <c r="AC210" s="919"/>
      <c r="AD210" s="919"/>
      <c r="AE210" s="919"/>
      <c r="AF210" s="919"/>
      <c r="AG210" s="919"/>
      <c r="AH210" s="919"/>
      <c r="AI210" s="919"/>
      <c r="AJ210" s="920"/>
      <c r="AK210" s="506" t="str">
        <f>Y21</f>
        <v>○</v>
      </c>
      <c r="AL210" s="246"/>
    </row>
    <row r="211" spans="1:60">
      <c r="A211" s="246"/>
      <c r="B211" s="914"/>
      <c r="C211" s="918" t="s">
        <v>210</v>
      </c>
      <c r="D211" s="919"/>
      <c r="E211" s="919"/>
      <c r="F211" s="919"/>
      <c r="G211" s="919"/>
      <c r="H211" s="919"/>
      <c r="I211" s="919"/>
      <c r="J211" s="919"/>
      <c r="K211" s="919"/>
      <c r="L211" s="919"/>
      <c r="M211" s="919"/>
      <c r="N211" s="919"/>
      <c r="O211" s="919"/>
      <c r="P211" s="919"/>
      <c r="Q211" s="919"/>
      <c r="R211" s="919"/>
      <c r="S211" s="919"/>
      <c r="T211" s="919"/>
      <c r="U211" s="919"/>
      <c r="V211" s="919"/>
      <c r="W211" s="919"/>
      <c r="X211" s="919"/>
      <c r="Y211" s="919"/>
      <c r="Z211" s="919"/>
      <c r="AA211" s="919"/>
      <c r="AB211" s="919"/>
      <c r="AC211" s="919"/>
      <c r="AD211" s="919"/>
      <c r="AE211" s="919"/>
      <c r="AF211" s="919"/>
      <c r="AG211" s="919"/>
      <c r="AH211" s="919"/>
      <c r="AI211" s="919"/>
      <c r="AJ211" s="920"/>
      <c r="AK211" s="506" t="str">
        <f>IF(Y25="○","○",IF(AA25="○","○","×"))</f>
        <v>×</v>
      </c>
      <c r="AL211" s="246"/>
    </row>
    <row r="212" spans="1:60">
      <c r="A212" s="246"/>
      <c r="B212" s="507" t="s">
        <v>211</v>
      </c>
      <c r="C212" s="918" t="s">
        <v>212</v>
      </c>
      <c r="D212" s="919"/>
      <c r="E212" s="919"/>
      <c r="F212" s="919"/>
      <c r="G212" s="919"/>
      <c r="H212" s="919"/>
      <c r="I212" s="919"/>
      <c r="J212" s="919"/>
      <c r="K212" s="919"/>
      <c r="L212" s="919"/>
      <c r="M212" s="919"/>
      <c r="N212" s="919"/>
      <c r="O212" s="919"/>
      <c r="P212" s="919"/>
      <c r="Q212" s="919"/>
      <c r="R212" s="919"/>
      <c r="S212" s="919"/>
      <c r="T212" s="919"/>
      <c r="U212" s="919"/>
      <c r="V212" s="919"/>
      <c r="W212" s="919"/>
      <c r="X212" s="919"/>
      <c r="Y212" s="919"/>
      <c r="Z212" s="919"/>
      <c r="AA212" s="919"/>
      <c r="AB212" s="919"/>
      <c r="AC212" s="919"/>
      <c r="AD212" s="919"/>
      <c r="AE212" s="919"/>
      <c r="AF212" s="919"/>
      <c r="AG212" s="919"/>
      <c r="AH212" s="919"/>
      <c r="AI212" s="919"/>
      <c r="AJ212" s="920"/>
      <c r="AK212" s="506" t="str">
        <f>AB37</f>
        <v>×</v>
      </c>
      <c r="AL212" s="246"/>
    </row>
    <row r="213" spans="1:60">
      <c r="A213" s="246"/>
      <c r="B213" s="508" t="s">
        <v>213</v>
      </c>
      <c r="C213" s="921" t="s">
        <v>214</v>
      </c>
      <c r="D213" s="922"/>
      <c r="E213" s="922"/>
      <c r="F213" s="922"/>
      <c r="G213" s="922"/>
      <c r="H213" s="922"/>
      <c r="I213" s="922"/>
      <c r="J213" s="922"/>
      <c r="K213" s="922"/>
      <c r="L213" s="922"/>
      <c r="M213" s="922"/>
      <c r="N213" s="922"/>
      <c r="O213" s="922"/>
      <c r="P213" s="922"/>
      <c r="Q213" s="922"/>
      <c r="R213" s="922"/>
      <c r="S213" s="922"/>
      <c r="T213" s="922"/>
      <c r="U213" s="922"/>
      <c r="V213" s="922"/>
      <c r="W213" s="922"/>
      <c r="X213" s="922"/>
      <c r="Y213" s="922"/>
      <c r="Z213" s="922"/>
      <c r="AA213" s="922"/>
      <c r="AB213" s="922"/>
      <c r="AC213" s="922"/>
      <c r="AD213" s="922"/>
      <c r="AE213" s="922"/>
      <c r="AF213" s="922"/>
      <c r="AG213" s="922"/>
      <c r="AH213" s="922"/>
      <c r="AI213" s="922"/>
      <c r="AJ213" s="923"/>
      <c r="AK213" s="506" t="str">
        <f>AK42</f>
        <v>×</v>
      </c>
      <c r="AL213" s="246"/>
      <c r="AN213" s="465"/>
      <c r="AO213" s="465"/>
      <c r="AP213" s="465"/>
      <c r="AQ213" s="465"/>
      <c r="AR213" s="465"/>
      <c r="AS213" s="465"/>
      <c r="AT213" s="465"/>
      <c r="AU213" s="465"/>
      <c r="AV213" s="465"/>
      <c r="AW213" s="465"/>
      <c r="AX213" s="465"/>
      <c r="AY213" s="465"/>
      <c r="AZ213" s="465"/>
      <c r="BA213" s="465"/>
      <c r="BB213" s="465"/>
      <c r="BC213" s="465"/>
      <c r="BD213" s="465"/>
      <c r="BE213" s="465"/>
      <c r="BF213" s="465"/>
      <c r="BG213" s="465"/>
      <c r="BH213" s="465"/>
    </row>
    <row r="214" spans="1:60" ht="8.25"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N214" s="465"/>
      <c r="AO214" s="465"/>
      <c r="AP214" s="465"/>
      <c r="AQ214" s="465"/>
      <c r="AR214" s="465"/>
      <c r="AS214" s="465"/>
      <c r="AT214" s="465"/>
      <c r="AU214" s="465"/>
      <c r="AV214" s="465"/>
      <c r="AW214" s="465"/>
      <c r="AX214" s="465"/>
      <c r="AY214" s="465"/>
      <c r="AZ214" s="465"/>
      <c r="BA214" s="465"/>
      <c r="BB214" s="465"/>
      <c r="BC214" s="465"/>
      <c r="BD214" s="465"/>
      <c r="BE214" s="465"/>
      <c r="BF214" s="465"/>
      <c r="BG214" s="465"/>
      <c r="BH214" s="465"/>
    </row>
    <row r="215" spans="1:60" s="465" customFormat="1" ht="15" customHeight="1">
      <c r="A215" s="461"/>
      <c r="B215" s="928" t="s">
        <v>215</v>
      </c>
      <c r="C215" s="928"/>
      <c r="D215" s="928"/>
      <c r="E215" s="928"/>
      <c r="F215" s="928"/>
      <c r="G215" s="928"/>
      <c r="H215" s="928"/>
      <c r="I215" s="928"/>
      <c r="J215" s="928"/>
      <c r="K215" s="928"/>
      <c r="L215" s="928"/>
      <c r="M215" s="928"/>
      <c r="N215" s="928"/>
      <c r="O215" s="928"/>
      <c r="P215" s="928"/>
      <c r="Q215" s="928"/>
      <c r="R215" s="928"/>
      <c r="S215" s="928"/>
      <c r="T215" s="928"/>
      <c r="U215" s="928"/>
      <c r="V215" s="928"/>
      <c r="W215" s="928"/>
      <c r="X215" s="928"/>
      <c r="Y215" s="928"/>
      <c r="Z215" s="928"/>
      <c r="AA215" s="928"/>
      <c r="AB215" s="928"/>
      <c r="AC215" s="928"/>
      <c r="AD215" s="928"/>
      <c r="AE215" s="928"/>
      <c r="AF215" s="928"/>
      <c r="AG215" s="928"/>
      <c r="AH215" s="928"/>
      <c r="AI215" s="928"/>
      <c r="AJ215" s="928"/>
      <c r="AK215" s="928"/>
      <c r="AL215" s="246"/>
      <c r="AM215" s="1"/>
    </row>
    <row r="216" spans="1:60" s="465" customFormat="1">
      <c r="A216" s="461"/>
      <c r="B216" s="509" t="s">
        <v>207</v>
      </c>
      <c r="C216" s="943" t="s">
        <v>216</v>
      </c>
      <c r="D216" s="944"/>
      <c r="E216" s="944"/>
      <c r="F216" s="944"/>
      <c r="G216" s="944"/>
      <c r="H216" s="944"/>
      <c r="I216" s="945"/>
      <c r="J216" s="936" t="s">
        <v>217</v>
      </c>
      <c r="K216" s="936"/>
      <c r="L216" s="936"/>
      <c r="M216" s="936"/>
      <c r="N216" s="936"/>
      <c r="O216" s="936"/>
      <c r="P216" s="936"/>
      <c r="Q216" s="936"/>
      <c r="R216" s="936"/>
      <c r="S216" s="936"/>
      <c r="T216" s="936"/>
      <c r="U216" s="936"/>
      <c r="V216" s="936"/>
      <c r="W216" s="936"/>
      <c r="X216" s="936"/>
      <c r="Y216" s="936"/>
      <c r="Z216" s="936"/>
      <c r="AA216" s="936"/>
      <c r="AB216" s="936"/>
      <c r="AC216" s="936"/>
      <c r="AD216" s="936"/>
      <c r="AE216" s="936"/>
      <c r="AF216" s="936"/>
      <c r="AG216" s="936"/>
      <c r="AH216" s="936"/>
      <c r="AI216" s="936"/>
      <c r="AJ216" s="937"/>
      <c r="AK216" s="506" t="str">
        <f>AH68</f>
        <v/>
      </c>
      <c r="AL216" s="510"/>
      <c r="AM216" s="1"/>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row>
    <row r="217" spans="1:60" s="465" customFormat="1" ht="27" customHeight="1">
      <c r="A217" s="461"/>
      <c r="B217" s="938" t="s">
        <v>211</v>
      </c>
      <c r="C217" s="933" t="s">
        <v>218</v>
      </c>
      <c r="D217" s="933"/>
      <c r="E217" s="933"/>
      <c r="F217" s="933"/>
      <c r="G217" s="933"/>
      <c r="H217" s="933"/>
      <c r="I217" s="933"/>
      <c r="J217" s="934" t="s">
        <v>219</v>
      </c>
      <c r="K217" s="934"/>
      <c r="L217" s="934"/>
      <c r="M217" s="934"/>
      <c r="N217" s="934"/>
      <c r="O217" s="934"/>
      <c r="P217" s="934"/>
      <c r="Q217" s="934"/>
      <c r="R217" s="934"/>
      <c r="S217" s="934"/>
      <c r="T217" s="934"/>
      <c r="U217" s="934"/>
      <c r="V217" s="934"/>
      <c r="W217" s="934"/>
      <c r="X217" s="934"/>
      <c r="Y217" s="934"/>
      <c r="Z217" s="934"/>
      <c r="AA217" s="934"/>
      <c r="AB217" s="934"/>
      <c r="AC217" s="934"/>
      <c r="AD217" s="934"/>
      <c r="AE217" s="934"/>
      <c r="AF217" s="934"/>
      <c r="AG217" s="934"/>
      <c r="AH217" s="934"/>
      <c r="AI217" s="934"/>
      <c r="AJ217" s="935"/>
      <c r="AK217" s="506" t="str">
        <f>Z75</f>
        <v/>
      </c>
      <c r="AL217" s="511"/>
      <c r="AM217" s="1"/>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row>
    <row r="218" spans="1:60" s="465" customFormat="1" ht="26.25" customHeight="1">
      <c r="A218" s="461"/>
      <c r="B218" s="938"/>
      <c r="C218" s="933"/>
      <c r="D218" s="933"/>
      <c r="E218" s="933"/>
      <c r="F218" s="933"/>
      <c r="G218" s="933"/>
      <c r="H218" s="933"/>
      <c r="I218" s="933"/>
      <c r="J218" s="934" t="s">
        <v>220</v>
      </c>
      <c r="K218" s="934"/>
      <c r="L218" s="934"/>
      <c r="M218" s="934"/>
      <c r="N218" s="934"/>
      <c r="O218" s="934"/>
      <c r="P218" s="934"/>
      <c r="Q218" s="934"/>
      <c r="R218" s="934"/>
      <c r="S218" s="934"/>
      <c r="T218" s="934"/>
      <c r="U218" s="934"/>
      <c r="V218" s="934"/>
      <c r="W218" s="934"/>
      <c r="X218" s="934"/>
      <c r="Y218" s="934"/>
      <c r="Z218" s="934"/>
      <c r="AA218" s="934"/>
      <c r="AB218" s="934"/>
      <c r="AC218" s="934"/>
      <c r="AD218" s="934"/>
      <c r="AE218" s="934"/>
      <c r="AF218" s="934"/>
      <c r="AG218" s="934"/>
      <c r="AH218" s="934"/>
      <c r="AI218" s="934"/>
      <c r="AJ218" s="935"/>
      <c r="AK218" s="506" t="str">
        <f>AB79</f>
        <v>○</v>
      </c>
      <c r="AL218" s="511"/>
      <c r="AM218" s="1"/>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row>
    <row r="219" spans="1:60" s="465" customFormat="1">
      <c r="A219" s="461"/>
      <c r="B219" s="938"/>
      <c r="C219" s="933"/>
      <c r="D219" s="933"/>
      <c r="E219" s="933"/>
      <c r="F219" s="933"/>
      <c r="G219" s="933"/>
      <c r="H219" s="933"/>
      <c r="I219" s="933"/>
      <c r="J219" s="936" t="s">
        <v>221</v>
      </c>
      <c r="K219" s="936"/>
      <c r="L219" s="936"/>
      <c r="M219" s="936"/>
      <c r="N219" s="936"/>
      <c r="O219" s="936"/>
      <c r="P219" s="936"/>
      <c r="Q219" s="936"/>
      <c r="R219" s="936"/>
      <c r="S219" s="936"/>
      <c r="T219" s="936"/>
      <c r="U219" s="936"/>
      <c r="V219" s="936"/>
      <c r="W219" s="936"/>
      <c r="X219" s="936"/>
      <c r="Y219" s="936"/>
      <c r="Z219" s="936"/>
      <c r="AA219" s="936"/>
      <c r="AB219" s="936"/>
      <c r="AC219" s="936"/>
      <c r="AD219" s="936"/>
      <c r="AE219" s="936"/>
      <c r="AF219" s="936"/>
      <c r="AG219" s="936"/>
      <c r="AH219" s="936"/>
      <c r="AI219" s="936"/>
      <c r="AJ219" s="937"/>
      <c r="AK219" s="506" t="str">
        <f>AI82</f>
        <v>○</v>
      </c>
      <c r="AL219" s="511"/>
      <c r="AM219" s="1"/>
    </row>
    <row r="220" spans="1:60" s="465" customFormat="1" ht="25.5" customHeight="1">
      <c r="A220" s="461"/>
      <c r="B220" s="938"/>
      <c r="C220" s="933"/>
      <c r="D220" s="933"/>
      <c r="E220" s="933"/>
      <c r="F220" s="933"/>
      <c r="G220" s="933"/>
      <c r="H220" s="933"/>
      <c r="I220" s="933"/>
      <c r="J220" s="934" t="s">
        <v>222</v>
      </c>
      <c r="K220" s="934"/>
      <c r="L220" s="934"/>
      <c r="M220" s="934"/>
      <c r="N220" s="934"/>
      <c r="O220" s="934"/>
      <c r="P220" s="934"/>
      <c r="Q220" s="934"/>
      <c r="R220" s="934"/>
      <c r="S220" s="934"/>
      <c r="T220" s="934"/>
      <c r="U220" s="934"/>
      <c r="V220" s="934"/>
      <c r="W220" s="934"/>
      <c r="X220" s="934"/>
      <c r="Y220" s="934"/>
      <c r="Z220" s="934"/>
      <c r="AA220" s="934"/>
      <c r="AB220" s="934"/>
      <c r="AC220" s="934"/>
      <c r="AD220" s="934"/>
      <c r="AE220" s="934"/>
      <c r="AF220" s="934"/>
      <c r="AG220" s="934"/>
      <c r="AH220" s="934"/>
      <c r="AI220" s="934"/>
      <c r="AJ220" s="935"/>
      <c r="AK220" s="506" t="str">
        <f>AI87</f>
        <v>○</v>
      </c>
      <c r="AL220" s="511"/>
      <c r="AM220" s="1"/>
    </row>
    <row r="221" spans="1:60" s="465" customFormat="1" ht="48.75" customHeight="1">
      <c r="A221" s="461"/>
      <c r="B221" s="938" t="s">
        <v>213</v>
      </c>
      <c r="C221" s="933" t="s">
        <v>224</v>
      </c>
      <c r="D221" s="933"/>
      <c r="E221" s="933"/>
      <c r="F221" s="933"/>
      <c r="G221" s="933"/>
      <c r="H221" s="933"/>
      <c r="I221" s="933"/>
      <c r="J221" s="934" t="s">
        <v>225</v>
      </c>
      <c r="K221" s="934"/>
      <c r="L221" s="934"/>
      <c r="M221" s="934"/>
      <c r="N221" s="934"/>
      <c r="O221" s="934"/>
      <c r="P221" s="934"/>
      <c r="Q221" s="934"/>
      <c r="R221" s="934"/>
      <c r="S221" s="934"/>
      <c r="T221" s="934"/>
      <c r="U221" s="934"/>
      <c r="V221" s="934"/>
      <c r="W221" s="934"/>
      <c r="X221" s="934"/>
      <c r="Y221" s="934"/>
      <c r="Z221" s="934"/>
      <c r="AA221" s="934"/>
      <c r="AB221" s="934"/>
      <c r="AC221" s="934"/>
      <c r="AD221" s="934"/>
      <c r="AE221" s="934"/>
      <c r="AF221" s="934"/>
      <c r="AG221" s="934"/>
      <c r="AH221" s="934"/>
      <c r="AI221" s="934"/>
      <c r="AJ221" s="935"/>
      <c r="AK221" s="506" t="str">
        <f>IF(AI93="該当",IF(AND(OR(T98="○",AK103="○"),OR(T106="○",AK114="○")),"○","×"),"")</f>
        <v/>
      </c>
      <c r="AL221" s="512"/>
      <c r="AM221" s="1"/>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row>
    <row r="222" spans="1:60" s="465" customFormat="1" ht="49.5" customHeight="1">
      <c r="A222" s="461"/>
      <c r="B222" s="938"/>
      <c r="C222" s="933"/>
      <c r="D222" s="933"/>
      <c r="E222" s="933"/>
      <c r="F222" s="933"/>
      <c r="G222" s="933"/>
      <c r="H222" s="933"/>
      <c r="I222" s="933"/>
      <c r="J222" s="934" t="s">
        <v>226</v>
      </c>
      <c r="K222" s="934"/>
      <c r="L222" s="934"/>
      <c r="M222" s="934"/>
      <c r="N222" s="934"/>
      <c r="O222" s="934"/>
      <c r="P222" s="934"/>
      <c r="Q222" s="934"/>
      <c r="R222" s="934"/>
      <c r="S222" s="934"/>
      <c r="T222" s="934"/>
      <c r="U222" s="934"/>
      <c r="V222" s="934"/>
      <c r="W222" s="934"/>
      <c r="X222" s="934"/>
      <c r="Y222" s="934"/>
      <c r="Z222" s="934"/>
      <c r="AA222" s="934"/>
      <c r="AB222" s="934"/>
      <c r="AC222" s="934"/>
      <c r="AD222" s="934"/>
      <c r="AE222" s="934"/>
      <c r="AF222" s="934"/>
      <c r="AG222" s="934"/>
      <c r="AH222" s="934"/>
      <c r="AI222" s="934"/>
      <c r="AJ222" s="935"/>
      <c r="AK222" s="506" t="str">
        <f>IF(AI95="該当",IF(OR(OR(T98="○",AK103="○"),OR(T106="○",AK114="○")),"○","×"),"")</f>
        <v>×</v>
      </c>
      <c r="AL222" s="512"/>
      <c r="AM222" s="1"/>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row>
    <row r="223" spans="1:60" s="255" customFormat="1" ht="26.25" customHeight="1">
      <c r="A223" s="254"/>
      <c r="B223" s="507" t="s">
        <v>223</v>
      </c>
      <c r="C223" s="933" t="s">
        <v>227</v>
      </c>
      <c r="D223" s="933"/>
      <c r="E223" s="933"/>
      <c r="F223" s="933"/>
      <c r="G223" s="933"/>
      <c r="H223" s="933"/>
      <c r="I223" s="933"/>
      <c r="J223" s="934" t="s">
        <v>228</v>
      </c>
      <c r="K223" s="934"/>
      <c r="L223" s="934"/>
      <c r="M223" s="934"/>
      <c r="N223" s="934"/>
      <c r="O223" s="934"/>
      <c r="P223" s="934"/>
      <c r="Q223" s="934"/>
      <c r="R223" s="934"/>
      <c r="S223" s="934"/>
      <c r="T223" s="934"/>
      <c r="U223" s="934"/>
      <c r="V223" s="934"/>
      <c r="W223" s="934"/>
      <c r="X223" s="934"/>
      <c r="Y223" s="934"/>
      <c r="Z223" s="934"/>
      <c r="AA223" s="934"/>
      <c r="AB223" s="934"/>
      <c r="AC223" s="934"/>
      <c r="AD223" s="934"/>
      <c r="AE223" s="934"/>
      <c r="AF223" s="934"/>
      <c r="AG223" s="934"/>
      <c r="AH223" s="934"/>
      <c r="AI223" s="934"/>
      <c r="AJ223" s="935"/>
      <c r="AK223" s="506" t="str">
        <f>IF(AM116="","",IF(OR(S118="○",AK125="○"),"○","×"))</f>
        <v/>
      </c>
      <c r="AL223" s="246"/>
      <c r="AM223" s="1"/>
    </row>
    <row r="224" spans="1:60" s="255" customFormat="1" ht="36" customHeight="1">
      <c r="A224" s="254"/>
      <c r="B224" s="507" t="s">
        <v>2354</v>
      </c>
      <c r="C224" s="933" t="s">
        <v>229</v>
      </c>
      <c r="D224" s="933"/>
      <c r="E224" s="933"/>
      <c r="F224" s="933"/>
      <c r="G224" s="933"/>
      <c r="H224" s="933"/>
      <c r="I224" s="933"/>
      <c r="J224" s="934" t="s">
        <v>230</v>
      </c>
      <c r="K224" s="934"/>
      <c r="L224" s="934"/>
      <c r="M224" s="934"/>
      <c r="N224" s="934"/>
      <c r="O224" s="934"/>
      <c r="P224" s="934"/>
      <c r="Q224" s="934"/>
      <c r="R224" s="934"/>
      <c r="S224" s="934"/>
      <c r="T224" s="934"/>
      <c r="U224" s="934"/>
      <c r="V224" s="934"/>
      <c r="W224" s="934"/>
      <c r="X224" s="934"/>
      <c r="Y224" s="934"/>
      <c r="Z224" s="934"/>
      <c r="AA224" s="934"/>
      <c r="AB224" s="934"/>
      <c r="AC224" s="934"/>
      <c r="AD224" s="934"/>
      <c r="AE224" s="934"/>
      <c r="AF224" s="934"/>
      <c r="AG224" s="934"/>
      <c r="AH224" s="934"/>
      <c r="AI224" s="934"/>
      <c r="AJ224" s="935"/>
      <c r="AK224" s="506" t="str">
        <f>IF(OR(AND(AD129&lt;&gt;"×",AD131&lt;&gt;"×"),AK134="○"),"○","×")</f>
        <v>○</v>
      </c>
      <c r="AL224" s="246"/>
      <c r="AM224" s="1"/>
    </row>
    <row r="225" spans="1:60" s="255" customFormat="1">
      <c r="A225" s="254"/>
      <c r="B225" s="507" t="s">
        <v>2355</v>
      </c>
      <c r="C225" s="933" t="s">
        <v>232</v>
      </c>
      <c r="D225" s="933"/>
      <c r="E225" s="933"/>
      <c r="F225" s="933"/>
      <c r="G225" s="933"/>
      <c r="H225" s="933"/>
      <c r="I225" s="933"/>
      <c r="J225" s="936" t="s">
        <v>233</v>
      </c>
      <c r="K225" s="936"/>
      <c r="L225" s="936"/>
      <c r="M225" s="936"/>
      <c r="N225" s="936"/>
      <c r="O225" s="936"/>
      <c r="P225" s="936"/>
      <c r="Q225" s="936"/>
      <c r="R225" s="936"/>
      <c r="S225" s="936"/>
      <c r="T225" s="936"/>
      <c r="U225" s="936"/>
      <c r="V225" s="936"/>
      <c r="W225" s="936"/>
      <c r="X225" s="936"/>
      <c r="Y225" s="936"/>
      <c r="Z225" s="936"/>
      <c r="AA225" s="936"/>
      <c r="AB225" s="936"/>
      <c r="AC225" s="936"/>
      <c r="AD225" s="936"/>
      <c r="AE225" s="936"/>
      <c r="AF225" s="936"/>
      <c r="AG225" s="936"/>
      <c r="AH225" s="936"/>
      <c r="AI225" s="936"/>
      <c r="AJ225" s="937"/>
      <c r="AK225" s="506" t="str">
        <f>IF(AND(S143="",S144=""),"",IF(AND(S143&lt;&gt;"×",S144&lt;&gt;"×"),"○","×"))</f>
        <v>○</v>
      </c>
      <c r="AL225" s="512"/>
      <c r="AM225" s="1"/>
    </row>
    <row r="226" spans="1:60" s="255" customFormat="1">
      <c r="A226" s="254"/>
      <c r="B226" s="938" t="s">
        <v>231</v>
      </c>
      <c r="C226" s="933" t="s">
        <v>234</v>
      </c>
      <c r="D226" s="933"/>
      <c r="E226" s="933"/>
      <c r="F226" s="933"/>
      <c r="G226" s="933"/>
      <c r="H226" s="933"/>
      <c r="I226" s="933"/>
      <c r="J226" s="936" t="s">
        <v>235</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506" t="str">
        <f>AK153</f>
        <v>×</v>
      </c>
      <c r="AL226" s="246"/>
      <c r="AM226" s="1"/>
      <c r="AN226" s="1"/>
      <c r="AO226" s="1"/>
      <c r="AP226" s="1"/>
      <c r="AQ226" s="1"/>
      <c r="AR226" s="1"/>
      <c r="AS226" s="1"/>
      <c r="AT226" s="1"/>
      <c r="AU226" s="1"/>
      <c r="AV226" s="1"/>
      <c r="AW226" s="1"/>
      <c r="AX226" s="1"/>
      <c r="AY226" s="1"/>
      <c r="AZ226" s="1"/>
      <c r="BA226" s="1"/>
      <c r="BB226" s="283"/>
      <c r="BC226" s="1"/>
      <c r="BD226" s="1"/>
      <c r="BE226" s="1"/>
      <c r="BF226" s="1"/>
      <c r="BG226" s="1"/>
      <c r="BH226" s="1"/>
    </row>
    <row r="227" spans="1:60" s="255" customFormat="1">
      <c r="A227" s="254"/>
      <c r="B227" s="939"/>
      <c r="C227" s="940"/>
      <c r="D227" s="940"/>
      <c r="E227" s="940"/>
      <c r="F227" s="940"/>
      <c r="G227" s="940"/>
      <c r="H227" s="940"/>
      <c r="I227" s="940"/>
      <c r="J227" s="941" t="s">
        <v>236</v>
      </c>
      <c r="K227" s="941"/>
      <c r="L227" s="941"/>
      <c r="M227" s="941"/>
      <c r="N227" s="941"/>
      <c r="O227" s="941"/>
      <c r="P227" s="941"/>
      <c r="Q227" s="941"/>
      <c r="R227" s="941"/>
      <c r="S227" s="941"/>
      <c r="T227" s="941"/>
      <c r="U227" s="941"/>
      <c r="V227" s="941"/>
      <c r="W227" s="941"/>
      <c r="X227" s="941"/>
      <c r="Y227" s="941"/>
      <c r="Z227" s="941"/>
      <c r="AA227" s="941"/>
      <c r="AB227" s="941"/>
      <c r="AC227" s="941"/>
      <c r="AD227" s="941"/>
      <c r="AE227" s="941"/>
      <c r="AF227" s="941"/>
      <c r="AG227" s="941"/>
      <c r="AH227" s="941"/>
      <c r="AI227" s="941"/>
      <c r="AJ227" s="942"/>
      <c r="AK227" s="506" t="str">
        <f>AK180</f>
        <v/>
      </c>
      <c r="AL227" s="246"/>
      <c r="AM227" s="1"/>
      <c r="AN227" s="1"/>
      <c r="AO227" s="1"/>
      <c r="AP227" s="1"/>
      <c r="AQ227" s="1"/>
      <c r="AR227" s="1"/>
      <c r="AS227" s="1"/>
      <c r="AT227" s="1"/>
      <c r="AU227" s="1"/>
      <c r="AV227" s="1"/>
      <c r="AW227" s="1"/>
      <c r="AX227" s="1"/>
      <c r="AY227" s="1"/>
      <c r="AZ227" s="1"/>
      <c r="BA227" s="1"/>
      <c r="BB227" s="283"/>
      <c r="BC227" s="1"/>
      <c r="BD227" s="1"/>
      <c r="BE227" s="1"/>
      <c r="BF227" s="1"/>
      <c r="BG227" s="1"/>
      <c r="BH227" s="1"/>
    </row>
    <row r="228" spans="1:60" ht="7.5" customHeight="1">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row>
    <row r="229" spans="1:60">
      <c r="A229" s="246"/>
      <c r="B229" s="928" t="s">
        <v>237</v>
      </c>
      <c r="C229" s="928"/>
      <c r="D229" s="928"/>
      <c r="E229" s="928"/>
      <c r="F229" s="928"/>
      <c r="G229" s="928"/>
      <c r="H229" s="928"/>
      <c r="I229" s="928"/>
      <c r="J229" s="928"/>
      <c r="K229" s="928"/>
      <c r="L229" s="928"/>
      <c r="M229" s="928"/>
      <c r="N229" s="928"/>
      <c r="O229" s="928"/>
      <c r="P229" s="928"/>
      <c r="Q229" s="928"/>
      <c r="R229" s="928"/>
      <c r="S229" s="928"/>
      <c r="T229" s="928"/>
      <c r="U229" s="928"/>
      <c r="V229" s="928"/>
      <c r="W229" s="928"/>
      <c r="X229" s="928"/>
      <c r="Y229" s="928"/>
      <c r="Z229" s="928"/>
      <c r="AA229" s="928"/>
      <c r="AB229" s="928"/>
      <c r="AC229" s="928"/>
      <c r="AD229" s="928"/>
      <c r="AE229" s="928"/>
      <c r="AF229" s="928"/>
      <c r="AG229" s="928"/>
      <c r="AH229" s="928"/>
      <c r="AI229" s="928"/>
      <c r="AJ229" s="928"/>
      <c r="AK229" s="928"/>
      <c r="AL229" s="246"/>
    </row>
    <row r="230" spans="1:60">
      <c r="A230" s="246"/>
      <c r="B230" s="513" t="s">
        <v>28</v>
      </c>
      <c r="C230" s="929" t="s">
        <v>238</v>
      </c>
      <c r="D230" s="929"/>
      <c r="E230" s="929"/>
      <c r="F230" s="929"/>
      <c r="G230" s="929"/>
      <c r="H230" s="929"/>
      <c r="I230" s="929"/>
      <c r="J230" s="929"/>
      <c r="K230" s="929"/>
      <c r="L230" s="929"/>
      <c r="M230" s="929"/>
      <c r="N230" s="929"/>
      <c r="O230" s="929"/>
      <c r="P230" s="929"/>
      <c r="Q230" s="929"/>
      <c r="R230" s="929"/>
      <c r="S230" s="929"/>
      <c r="T230" s="929"/>
      <c r="U230" s="929"/>
      <c r="V230" s="929"/>
      <c r="W230" s="929"/>
      <c r="X230" s="929"/>
      <c r="Y230" s="929"/>
      <c r="Z230" s="929"/>
      <c r="AA230" s="929"/>
      <c r="AB230" s="929"/>
      <c r="AC230" s="929"/>
      <c r="AD230" s="929"/>
      <c r="AE230" s="929"/>
      <c r="AF230" s="929"/>
      <c r="AG230" s="929"/>
      <c r="AH230" s="929"/>
      <c r="AI230" s="929"/>
      <c r="AJ230" s="930"/>
      <c r="AK230" s="506" t="str">
        <f>AK186</f>
        <v>×</v>
      </c>
      <c r="AL230" s="246"/>
    </row>
    <row r="231" spans="1:60" ht="13.5" customHeight="1">
      <c r="B231" s="514" t="s">
        <v>28</v>
      </c>
      <c r="C231" s="931" t="s">
        <v>2246</v>
      </c>
      <c r="D231" s="931"/>
      <c r="E231" s="931"/>
      <c r="F231" s="931"/>
      <c r="G231" s="931"/>
      <c r="H231" s="931"/>
      <c r="I231" s="931"/>
      <c r="J231" s="931"/>
      <c r="K231" s="931"/>
      <c r="L231" s="931"/>
      <c r="M231" s="931"/>
      <c r="N231" s="931"/>
      <c r="O231" s="931"/>
      <c r="P231" s="931"/>
      <c r="Q231" s="931"/>
      <c r="R231" s="931"/>
      <c r="S231" s="931"/>
      <c r="T231" s="931"/>
      <c r="U231" s="931"/>
      <c r="V231" s="931"/>
      <c r="W231" s="931"/>
      <c r="X231" s="931"/>
      <c r="Y231" s="931"/>
      <c r="Z231" s="931"/>
      <c r="AA231" s="931"/>
      <c r="AB231" s="931"/>
      <c r="AC231" s="931"/>
      <c r="AD231" s="931"/>
      <c r="AE231" s="931"/>
      <c r="AF231" s="931"/>
      <c r="AG231" s="931"/>
      <c r="AH231" s="931"/>
      <c r="AI231" s="931"/>
      <c r="AJ231" s="932"/>
      <c r="AK231" s="506" t="str">
        <f>AK196</f>
        <v>×</v>
      </c>
      <c r="AL231" s="246"/>
    </row>
    <row r="232" spans="1:60" ht="4.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row>
    <row r="246" spans="2:60">
      <c r="AN246" s="487"/>
      <c r="AO246" s="487"/>
      <c r="AP246" s="487"/>
      <c r="AQ246" s="487"/>
      <c r="AR246" s="487"/>
      <c r="AS246" s="487"/>
      <c r="AT246" s="487"/>
      <c r="AU246" s="487"/>
      <c r="AV246" s="487"/>
      <c r="AW246" s="487"/>
      <c r="AX246" s="487"/>
      <c r="AY246" s="487"/>
      <c r="AZ246" s="487"/>
      <c r="BA246" s="487"/>
      <c r="BB246" s="487"/>
      <c r="BC246" s="487"/>
      <c r="BD246" s="487"/>
      <c r="BE246" s="487"/>
      <c r="BF246" s="487"/>
      <c r="BG246" s="487"/>
      <c r="BH246" s="487"/>
    </row>
    <row r="247" spans="2:60" s="48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8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8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2413</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H57" s="242"/>
      <c r="BJ57" s="242"/>
      <c r="BK57" s="242"/>
      <c r="BL57" s="242"/>
      <c r="BM57" s="242"/>
      <c r="BN57" s="242"/>
      <c r="BO57" s="242"/>
      <c r="BP57" s="242"/>
      <c r="BQ57" s="242"/>
      <c r="BR57" s="242"/>
      <c r="BS57" s="242"/>
      <c r="BT57" s="242"/>
      <c r="BU57" s="242"/>
      <c r="BV57" s="242"/>
      <c r="BW57" s="242"/>
      <c r="BX57" s="242"/>
      <c r="BZ57" s="244"/>
    </row>
    <row r="58" spans="2:82"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2"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2"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2"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H61" s="242"/>
      <c r="BJ61" s="242"/>
      <c r="BK61" s="242"/>
      <c r="BL61" s="242"/>
      <c r="BM61" s="242"/>
      <c r="BN61" s="242"/>
      <c r="BO61" s="242"/>
      <c r="BP61" s="242"/>
      <c r="BQ61" s="242"/>
      <c r="BR61" s="242"/>
      <c r="BS61" s="242"/>
      <c r="BT61" s="242"/>
      <c r="BU61" s="242"/>
      <c r="BV61" s="242"/>
      <c r="BW61" s="242"/>
      <c r="BX61" s="242"/>
      <c r="BZ61" s="244"/>
    </row>
    <row r="62" spans="2:82"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H62" s="242"/>
      <c r="BJ62" s="242"/>
      <c r="BK62" s="242"/>
      <c r="BL62" s="242"/>
      <c r="BM62" s="242"/>
      <c r="BN62" s="242"/>
      <c r="BO62" s="242"/>
      <c r="BP62" s="242"/>
      <c r="BQ62" s="242"/>
      <c r="BR62" s="242"/>
      <c r="BS62" s="242"/>
      <c r="BT62" s="242"/>
      <c r="BU62" s="242"/>
      <c r="BV62" s="242"/>
      <c r="BW62" s="242"/>
      <c r="BX62" s="242"/>
      <c r="BZ62" s="244"/>
    </row>
    <row r="63" spans="2:82"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H63" s="242"/>
      <c r="BJ63" s="242"/>
      <c r="BK63" s="242"/>
      <c r="BL63" s="242"/>
      <c r="BM63" s="242"/>
      <c r="BN63" s="242"/>
      <c r="BO63" s="242"/>
      <c r="BP63" s="242"/>
      <c r="BQ63" s="242"/>
      <c r="BR63" s="242"/>
      <c r="BS63" s="242"/>
      <c r="BT63" s="242"/>
      <c r="BU63" s="242"/>
      <c r="BV63" s="242"/>
      <c r="BW63" s="242"/>
      <c r="BX63" s="242"/>
      <c r="BZ63" s="244"/>
    </row>
    <row r="64" spans="2:82" ht="15.9" customHeight="1">
      <c r="BH64" s="193"/>
      <c r="BI64" s="193"/>
      <c r="BJ64" s="193"/>
      <c r="BK64" s="193"/>
      <c r="BL64" s="193"/>
      <c r="BM64" s="193"/>
      <c r="BN64" s="193"/>
      <c r="BO64" s="193"/>
      <c r="BP64" s="193"/>
      <c r="BQ64" s="193"/>
      <c r="BR64" s="193"/>
      <c r="BS64" s="193"/>
      <c r="BT64" s="193"/>
      <c r="BU64" s="193"/>
      <c r="BV64" s="193"/>
      <c r="BW64" s="193"/>
      <c r="BX64" s="193"/>
    </row>
    <row r="65" spans="20:63" ht="15.9" customHeight="1">
      <c r="BK65" s="193"/>
    </row>
    <row r="66" spans="20:63" ht="15.9" customHeight="1"/>
    <row r="67" spans="20:63" ht="15.9" customHeight="1">
      <c r="T67" s="168">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3984375"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2414</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8"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8"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8"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8"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8"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8" ht="6" customHeight="1">
      <c r="BX54" s="239"/>
    </row>
    <row r="55" spans="2:88" ht="18" customHeight="1"/>
    <row r="56" spans="2:88"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8"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8"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8"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8"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8"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8"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8"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8" ht="15.9" customHeight="1">
      <c r="BD64" s="236"/>
      <c r="BE64" s="236"/>
      <c r="BF64" s="245"/>
      <c r="BT64" s="193"/>
      <c r="BU64" s="193"/>
      <c r="BV64" s="193"/>
      <c r="BW64" s="193"/>
      <c r="BX64" s="193"/>
      <c r="BY64" s="193"/>
      <c r="BZ64" s="193"/>
      <c r="CA64" s="193"/>
      <c r="CB64" s="193"/>
      <c r="CC64" s="193"/>
      <c r="CD64" s="193"/>
      <c r="CE64" s="193"/>
      <c r="CF64" s="193"/>
      <c r="CG64" s="193"/>
      <c r="CH64" s="193"/>
      <c r="CI64" s="193"/>
      <c r="CJ64" s="193"/>
    </row>
    <row r="65" spans="20:71" ht="15.9" customHeight="1">
      <c r="BS65" s="193"/>
    </row>
    <row r="66" spans="20:71" ht="15.9" customHeight="1"/>
    <row r="67" spans="20:71" ht="15.9" customHeight="1">
      <c r="T67" s="168">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144780</xdr:colOff>
                    <xdr:row>34</xdr:row>
                    <xdr:rowOff>129540</xdr:rowOff>
                  </from>
                  <to>
                    <xdr:col>37</xdr:col>
                    <xdr:colOff>22860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144780</xdr:colOff>
                    <xdr:row>36</xdr:row>
                    <xdr:rowOff>251460</xdr:rowOff>
                  </from>
                  <to>
                    <xdr:col>37</xdr:col>
                    <xdr:colOff>22860</xdr:colOff>
                    <xdr:row>38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242</v>
      </c>
      <c r="B1" s="5"/>
      <c r="C1" s="5"/>
      <c r="D1" s="5"/>
      <c r="E1" s="5"/>
      <c r="AD1" s="7"/>
      <c r="AE1" s="5" t="s">
        <v>2275</v>
      </c>
      <c r="AJ1" s="6" t="s">
        <v>243</v>
      </c>
      <c r="AM1" s="6" t="s">
        <v>244</v>
      </c>
      <c r="AO1" s="8" t="s">
        <v>245</v>
      </c>
      <c r="AQ1" s="5" t="s">
        <v>246</v>
      </c>
    </row>
    <row r="2" spans="1:46" ht="36.75" customHeight="1">
      <c r="A2" s="1163" t="s">
        <v>248</v>
      </c>
      <c r="B2" s="1166" t="s">
        <v>249</v>
      </c>
      <c r="C2" s="1167"/>
      <c r="D2" s="1167"/>
      <c r="E2" s="1168"/>
      <c r="F2" s="1169" t="s">
        <v>250</v>
      </c>
      <c r="G2" s="1170"/>
      <c r="H2" s="1171"/>
      <c r="I2" s="1163" t="s">
        <v>251</v>
      </c>
      <c r="J2" s="1172"/>
      <c r="K2" s="1174" t="s">
        <v>252</v>
      </c>
      <c r="L2" s="1175"/>
      <c r="M2" s="1175"/>
      <c r="N2" s="1175"/>
      <c r="O2" s="1175"/>
      <c r="P2" s="1175"/>
      <c r="Q2" s="1175"/>
      <c r="R2" s="1175"/>
      <c r="S2" s="1175"/>
      <c r="T2" s="1175"/>
      <c r="U2" s="1175"/>
      <c r="V2" s="1175"/>
      <c r="W2" s="1175"/>
      <c r="X2" s="1175"/>
      <c r="Y2" s="1175"/>
      <c r="Z2" s="1175"/>
      <c r="AA2" s="1175"/>
      <c r="AB2" s="1176"/>
      <c r="AC2" s="1160" t="s">
        <v>253</v>
      </c>
      <c r="AD2" s="7"/>
      <c r="AE2" s="1163" t="s">
        <v>248</v>
      </c>
      <c r="AF2" s="1163" t="s">
        <v>2263</v>
      </c>
      <c r="AG2" s="1183"/>
      <c r="AH2" s="1172"/>
      <c r="AJ2" s="9" t="s">
        <v>255</v>
      </c>
      <c r="AK2" s="10" t="s">
        <v>255</v>
      </c>
      <c r="AM2" s="11" t="s">
        <v>199</v>
      </c>
      <c r="AO2" s="11" t="s">
        <v>16</v>
      </c>
      <c r="AQ2" s="12" t="s">
        <v>256</v>
      </c>
      <c r="AS2" s="1188" t="s">
        <v>2141</v>
      </c>
      <c r="AT2" s="1191" t="s">
        <v>254</v>
      </c>
    </row>
    <row r="3" spans="1:46" ht="51.75" customHeight="1" thickBot="1">
      <c r="A3" s="1164"/>
      <c r="B3" s="1177" t="s">
        <v>258</v>
      </c>
      <c r="C3" s="1178"/>
      <c r="D3" s="1178"/>
      <c r="E3" s="1179"/>
      <c r="F3" s="1177" t="s">
        <v>259</v>
      </c>
      <c r="G3" s="1178"/>
      <c r="H3" s="1179"/>
      <c r="I3" s="1165"/>
      <c r="J3" s="1173"/>
      <c r="K3" s="1180" t="s">
        <v>260</v>
      </c>
      <c r="L3" s="1181"/>
      <c r="M3" s="1181"/>
      <c r="N3" s="1181"/>
      <c r="O3" s="1181"/>
      <c r="P3" s="1181"/>
      <c r="Q3" s="1181"/>
      <c r="R3" s="1181"/>
      <c r="S3" s="1181"/>
      <c r="T3" s="1181"/>
      <c r="U3" s="1181"/>
      <c r="V3" s="1181"/>
      <c r="W3" s="1181"/>
      <c r="X3" s="1181"/>
      <c r="Y3" s="1181"/>
      <c r="Z3" s="1181"/>
      <c r="AA3" s="1181"/>
      <c r="AB3" s="1182"/>
      <c r="AC3" s="1161"/>
      <c r="AD3" s="7"/>
      <c r="AE3" s="1164"/>
      <c r="AF3" s="1164"/>
      <c r="AG3" s="1184"/>
      <c r="AH3" s="1185"/>
      <c r="AJ3" s="13" t="s">
        <v>261</v>
      </c>
      <c r="AK3" s="14" t="s">
        <v>261</v>
      </c>
      <c r="AM3" s="15"/>
      <c r="AO3" s="15"/>
      <c r="AQ3" s="16" t="s">
        <v>18</v>
      </c>
      <c r="AS3" s="1189"/>
      <c r="AT3" s="1192"/>
    </row>
    <row r="4" spans="1:46" ht="41.25" customHeight="1" thickBot="1">
      <c r="A4" s="1165"/>
      <c r="B4" s="127" t="s">
        <v>7</v>
      </c>
      <c r="C4" s="128" t="s">
        <v>262</v>
      </c>
      <c r="D4" s="128" t="s">
        <v>263</v>
      </c>
      <c r="E4" s="129" t="s">
        <v>264</v>
      </c>
      <c r="F4" s="127" t="s">
        <v>265</v>
      </c>
      <c r="G4" s="130" t="s">
        <v>8</v>
      </c>
      <c r="H4" s="131" t="s">
        <v>11</v>
      </c>
      <c r="I4" s="132" t="s">
        <v>13</v>
      </c>
      <c r="J4" s="131" t="s">
        <v>9</v>
      </c>
      <c r="K4" s="124" t="s">
        <v>266</v>
      </c>
      <c r="L4" s="125" t="s">
        <v>267</v>
      </c>
      <c r="M4" s="125" t="s">
        <v>269</v>
      </c>
      <c r="N4" s="125" t="s">
        <v>271</v>
      </c>
      <c r="O4" s="125" t="s">
        <v>2260</v>
      </c>
      <c r="P4" s="125" t="s">
        <v>2167</v>
      </c>
      <c r="Q4" s="125" t="s">
        <v>2168</v>
      </c>
      <c r="R4" s="125" t="s">
        <v>2169</v>
      </c>
      <c r="S4" s="125" t="s">
        <v>2170</v>
      </c>
      <c r="T4" s="125" t="s">
        <v>2171</v>
      </c>
      <c r="U4" s="125" t="s">
        <v>2172</v>
      </c>
      <c r="V4" s="125" t="s">
        <v>2173</v>
      </c>
      <c r="W4" s="125" t="s">
        <v>2174</v>
      </c>
      <c r="X4" s="125" t="s">
        <v>2175</v>
      </c>
      <c r="Y4" s="125" t="s">
        <v>2176</v>
      </c>
      <c r="Z4" s="125" t="s">
        <v>2177</v>
      </c>
      <c r="AA4" s="125" t="s">
        <v>2178</v>
      </c>
      <c r="AB4" s="126" t="s">
        <v>2179</v>
      </c>
      <c r="AC4" s="1162"/>
      <c r="AD4" s="7"/>
      <c r="AE4" s="1165"/>
      <c r="AF4" s="1164"/>
      <c r="AG4" s="1184"/>
      <c r="AH4" s="1185"/>
      <c r="AJ4" s="13" t="s">
        <v>272</v>
      </c>
      <c r="AK4" s="14" t="s">
        <v>272</v>
      </c>
      <c r="AQ4" s="16" t="s">
        <v>268</v>
      </c>
      <c r="AS4" s="1190"/>
      <c r="AT4" s="1193"/>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0"/>
      <c r="AJ5" s="13" t="s">
        <v>273</v>
      </c>
      <c r="AK5" s="14" t="s">
        <v>274</v>
      </c>
      <c r="AM5" s="11" t="s">
        <v>199</v>
      </c>
      <c r="AQ5" s="16" t="s">
        <v>270</v>
      </c>
      <c r="AS5" s="161" t="s">
        <v>255</v>
      </c>
      <c r="AT5" s="164" t="s">
        <v>2142</v>
      </c>
    </row>
    <row r="6" spans="1:46" ht="18.600000000000001"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1"/>
      <c r="AJ6" s="13" t="s">
        <v>276</v>
      </c>
      <c r="AK6" s="14" t="s">
        <v>276</v>
      </c>
      <c r="AM6" s="38" t="s">
        <v>277</v>
      </c>
      <c r="AQ6" s="39"/>
      <c r="AS6" s="162" t="s">
        <v>275</v>
      </c>
      <c r="AT6" s="165" t="s">
        <v>2143</v>
      </c>
    </row>
    <row r="7" spans="1:46" ht="18.600000000000001"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1"/>
      <c r="AJ7" s="13" t="s">
        <v>279</v>
      </c>
      <c r="AK7" s="14" t="s">
        <v>279</v>
      </c>
      <c r="AM7" s="15"/>
      <c r="AS7" s="162" t="s">
        <v>278</v>
      </c>
      <c r="AT7" s="165"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1"/>
      <c r="AJ8" s="13" t="s">
        <v>280</v>
      </c>
      <c r="AK8" s="14" t="s">
        <v>281</v>
      </c>
      <c r="AS8" s="162" t="s">
        <v>273</v>
      </c>
      <c r="AT8" s="165"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1"/>
      <c r="AJ9" s="13" t="s">
        <v>282</v>
      </c>
      <c r="AK9" s="14" t="s">
        <v>283</v>
      </c>
      <c r="AS9" s="162" t="s">
        <v>276</v>
      </c>
      <c r="AT9" s="165"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2" t="s">
        <v>279</v>
      </c>
      <c r="AT10" s="165"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1"/>
      <c r="AJ11" s="13" t="s">
        <v>285</v>
      </c>
      <c r="AK11" s="14" t="s">
        <v>286</v>
      </c>
      <c r="AS11" s="162" t="s">
        <v>280</v>
      </c>
      <c r="AT11" s="165"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2" t="s">
        <v>282</v>
      </c>
      <c r="AT12" s="165"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2" t="s">
        <v>284</v>
      </c>
      <c r="AT13" s="165"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1"/>
      <c r="AJ14" s="13" t="s">
        <v>290</v>
      </c>
      <c r="AK14" s="14" t="s">
        <v>291</v>
      </c>
      <c r="AS14" s="162" t="s">
        <v>285</v>
      </c>
      <c r="AT14" s="165"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1"/>
      <c r="AJ15" s="13" t="s">
        <v>292</v>
      </c>
      <c r="AK15" s="14" t="s">
        <v>292</v>
      </c>
      <c r="AS15" s="162" t="s">
        <v>287</v>
      </c>
      <c r="AT15" s="165"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1"/>
      <c r="AJ16" s="13" t="s">
        <v>293</v>
      </c>
      <c r="AK16" s="14" t="s">
        <v>293</v>
      </c>
      <c r="AS16" s="162" t="s">
        <v>289</v>
      </c>
      <c r="AT16" s="165"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1"/>
      <c r="AJ17" s="13" t="s">
        <v>294</v>
      </c>
      <c r="AK17" s="14" t="s">
        <v>295</v>
      </c>
      <c r="AS17" s="162" t="s">
        <v>290</v>
      </c>
      <c r="AT17" s="165"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2" t="s">
        <v>292</v>
      </c>
      <c r="AT18" s="165"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2" t="s">
        <v>293</v>
      </c>
      <c r="AT19" s="165" t="s">
        <v>2382</v>
      </c>
    </row>
    <row r="20" spans="1:46" ht="32.4">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2" t="s">
        <v>294</v>
      </c>
      <c r="AT20" s="165"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1"/>
      <c r="AJ21" s="13" t="s">
        <v>301</v>
      </c>
      <c r="AK21" s="14" t="s">
        <v>301</v>
      </c>
      <c r="AS21" s="162" t="s">
        <v>296</v>
      </c>
      <c r="AT21" s="165" t="s">
        <v>2143</v>
      </c>
    </row>
    <row r="22" spans="1:46" ht="18.600000000000001"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2" t="s">
        <v>297</v>
      </c>
      <c r="AT22" s="165"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2" t="s">
        <v>299</v>
      </c>
      <c r="AT23" s="165" t="s">
        <v>2383</v>
      </c>
    </row>
    <row r="24" spans="1:46" ht="18.600000000000001"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1"/>
      <c r="AJ24" s="40" t="s">
        <v>306</v>
      </c>
      <c r="AK24" s="41" t="s">
        <v>307</v>
      </c>
      <c r="AS24" s="162" t="s">
        <v>301</v>
      </c>
      <c r="AT24" s="165" t="s">
        <v>2143</v>
      </c>
    </row>
    <row r="25" spans="1:46" ht="18.600000000000001"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6" t="s">
        <v>2267</v>
      </c>
      <c r="AH25" s="45" t="s">
        <v>2356</v>
      </c>
      <c r="AS25" s="162" t="s">
        <v>302</v>
      </c>
      <c r="AT25" s="165"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2" t="s">
        <v>2357</v>
      </c>
      <c r="AG26" s="137" t="s">
        <v>2358</v>
      </c>
      <c r="AH26" s="140"/>
      <c r="AS26" s="162" t="s">
        <v>304</v>
      </c>
      <c r="AT26" s="165" t="s">
        <v>2384</v>
      </c>
    </row>
    <row r="27" spans="1:46" ht="18.600000000000001"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3" t="s">
        <v>2359</v>
      </c>
      <c r="AS27" s="163" t="s">
        <v>306</v>
      </c>
      <c r="AT27" s="166" t="s">
        <v>2381</v>
      </c>
    </row>
    <row r="28" spans="1:46">
      <c r="K28" s="7"/>
      <c r="L28" s="7"/>
      <c r="M28" s="7"/>
      <c r="N28" s="7"/>
      <c r="O28" s="7"/>
      <c r="P28" s="7"/>
      <c r="Q28" s="7"/>
      <c r="R28" s="7"/>
      <c r="S28" s="7"/>
      <c r="T28" s="7"/>
      <c r="U28" s="7"/>
      <c r="V28" s="7"/>
      <c r="W28" s="7"/>
      <c r="X28" s="7"/>
      <c r="Y28" s="7"/>
      <c r="Z28" s="7"/>
      <c r="AA28" s="7"/>
      <c r="AB28" s="7"/>
      <c r="AC28" s="7"/>
      <c r="AD28" s="7"/>
      <c r="AE28" s="138"/>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86" t="s">
        <v>2273</v>
      </c>
      <c r="AF29" s="1186"/>
      <c r="AG29" s="1186"/>
      <c r="AH29" s="1186"/>
    </row>
    <row r="30" spans="1:46" ht="18.75" customHeight="1">
      <c r="K30" s="7"/>
      <c r="L30" s="7"/>
      <c r="M30" s="7"/>
      <c r="N30" s="7"/>
      <c r="O30" s="7"/>
      <c r="P30" s="7"/>
      <c r="Q30" s="7"/>
      <c r="R30" s="7"/>
      <c r="S30" s="7"/>
      <c r="T30" s="7"/>
      <c r="U30" s="7"/>
      <c r="V30" s="7"/>
      <c r="W30" s="7"/>
      <c r="X30" s="7"/>
      <c r="Y30" s="7"/>
      <c r="Z30" s="7"/>
      <c r="AA30" s="7"/>
      <c r="AB30" s="7"/>
      <c r="AC30" s="7"/>
      <c r="AD30" s="7"/>
      <c r="AE30" s="1187" t="s">
        <v>2274</v>
      </c>
      <c r="AF30" s="1187"/>
      <c r="AG30" s="1187"/>
      <c r="AH30" s="1187"/>
    </row>
    <row r="31" spans="1:46">
      <c r="K31" s="7"/>
      <c r="L31" s="7"/>
      <c r="M31" s="7"/>
      <c r="N31" s="7"/>
      <c r="O31" s="7"/>
      <c r="P31" s="7"/>
      <c r="Q31" s="7"/>
      <c r="R31" s="7"/>
      <c r="S31" s="7"/>
      <c r="T31" s="7"/>
      <c r="U31" s="7"/>
      <c r="V31" s="7"/>
      <c r="W31" s="7"/>
      <c r="X31" s="7"/>
      <c r="Y31" s="7"/>
      <c r="Z31" s="7"/>
      <c r="AA31" s="7"/>
      <c r="AB31" s="7"/>
      <c r="AC31" s="7"/>
      <c r="AD31" s="7"/>
      <c r="AE31" s="1187"/>
      <c r="AF31" s="1187"/>
      <c r="AG31" s="1187"/>
      <c r="AH31" s="1187"/>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4" width="12.5" customWidth="1"/>
    <col min="5" max="5" width="30.59765625" customWidth="1"/>
    <col min="6" max="6" width="14" customWidth="1"/>
    <col min="7" max="7" width="12.5" customWidth="1"/>
    <col min="8" max="8" width="35.3984375" style="90" customWidth="1"/>
    <col min="9" max="9" width="12.5" customWidth="1"/>
    <col min="10" max="10" width="33.5" style="96" customWidth="1"/>
    <col min="11" max="11" width="12.5" customWidth="1"/>
    <col min="12" max="12" width="35.5" style="97" customWidth="1"/>
    <col min="13" max="13" width="35" customWidth="1"/>
    <col min="14" max="19" width="30.09765625" customWidth="1"/>
  </cols>
  <sheetData>
    <row r="2" spans="2:19">
      <c r="B2" s="91" t="s">
        <v>247</v>
      </c>
      <c r="C2" s="103"/>
      <c r="D2" s="103"/>
      <c r="E2" s="103"/>
      <c r="F2" s="103"/>
      <c r="G2" s="103"/>
      <c r="H2" s="92"/>
      <c r="I2" s="103"/>
      <c r="J2" s="104"/>
      <c r="K2" s="103"/>
      <c r="L2" s="105"/>
      <c r="M2" s="93"/>
      <c r="N2" s="93"/>
      <c r="O2" s="93"/>
      <c r="P2" s="93"/>
      <c r="Q2" s="93"/>
      <c r="R2" s="93"/>
      <c r="S2" s="93"/>
    </row>
    <row r="3" spans="2:19" ht="18.75" customHeight="1">
      <c r="B3" s="1195" t="s">
        <v>249</v>
      </c>
      <c r="C3" s="1194" t="s">
        <v>250</v>
      </c>
      <c r="D3" s="1194" t="s">
        <v>251</v>
      </c>
      <c r="E3" s="1194" t="s">
        <v>257</v>
      </c>
      <c r="F3" s="1196" t="s">
        <v>2210</v>
      </c>
      <c r="G3" s="1194" t="s">
        <v>2255</v>
      </c>
      <c r="H3" s="1194"/>
      <c r="I3" s="1194" t="s">
        <v>2256</v>
      </c>
      <c r="J3" s="1194"/>
      <c r="K3" s="1194" t="s">
        <v>2257</v>
      </c>
      <c r="L3" s="1194"/>
      <c r="M3" s="1199" t="s">
        <v>2180</v>
      </c>
      <c r="N3" s="1199" t="s">
        <v>2181</v>
      </c>
      <c r="O3" s="1199" t="s">
        <v>2182</v>
      </c>
      <c r="P3" s="1199" t="s">
        <v>2183</v>
      </c>
      <c r="Q3" s="1199" t="s">
        <v>2184</v>
      </c>
      <c r="R3" s="1199" t="s">
        <v>2185</v>
      </c>
      <c r="S3" s="1199" t="s">
        <v>2186</v>
      </c>
    </row>
    <row r="4" spans="2:19">
      <c r="B4" s="1195"/>
      <c r="C4" s="1194"/>
      <c r="D4" s="1194"/>
      <c r="E4" s="1194"/>
      <c r="F4" s="1197"/>
      <c r="G4" s="1194"/>
      <c r="H4" s="1194"/>
      <c r="I4" s="1194"/>
      <c r="J4" s="1194"/>
      <c r="K4" s="1194"/>
      <c r="L4" s="1194"/>
      <c r="M4" s="1199"/>
      <c r="N4" s="1199"/>
      <c r="O4" s="1199"/>
      <c r="P4" s="1199"/>
      <c r="Q4" s="1199"/>
      <c r="R4" s="1199"/>
      <c r="S4" s="1199"/>
    </row>
    <row r="5" spans="2:19">
      <c r="B5" s="1195"/>
      <c r="C5" s="1194"/>
      <c r="D5" s="1194"/>
      <c r="E5" s="1194"/>
      <c r="F5" s="1198"/>
      <c r="G5" s="1194"/>
      <c r="H5" s="1194"/>
      <c r="I5" s="1194"/>
      <c r="J5" s="1194"/>
      <c r="K5" s="1194"/>
      <c r="L5" s="1194"/>
      <c r="M5" s="1199"/>
      <c r="N5" s="1199"/>
      <c r="O5" s="1199"/>
      <c r="P5" s="1199"/>
      <c r="Q5" s="1199"/>
      <c r="R5" s="1199"/>
      <c r="S5" s="1199"/>
    </row>
    <row r="6" spans="2:19" ht="48" customHeight="1">
      <c r="B6" s="94" t="s">
        <v>7</v>
      </c>
      <c r="C6" s="106" t="s">
        <v>265</v>
      </c>
      <c r="D6" s="107" t="s">
        <v>13</v>
      </c>
      <c r="E6" s="107" t="str">
        <f t="shared" ref="E6:E23" si="0">B6&amp;C6&amp;D6</f>
        <v>処遇加算Ⅰ特定加算Ⅰベア加算</v>
      </c>
      <c r="F6" s="107" t="s">
        <v>2207</v>
      </c>
      <c r="G6" s="108" t="s">
        <v>2207</v>
      </c>
      <c r="H6" s="109" t="s">
        <v>2314</v>
      </c>
      <c r="I6" s="108"/>
      <c r="J6" s="110" t="s">
        <v>2211</v>
      </c>
      <c r="K6" s="108"/>
      <c r="L6" s="111" t="s">
        <v>2211</v>
      </c>
      <c r="M6" s="156" t="s">
        <v>2164</v>
      </c>
      <c r="N6" s="156" t="s">
        <v>2164</v>
      </c>
      <c r="O6" s="156" t="s">
        <v>2164</v>
      </c>
      <c r="P6" s="156" t="s">
        <v>2164</v>
      </c>
      <c r="Q6" s="156" t="s">
        <v>2164</v>
      </c>
      <c r="R6" s="156" t="s">
        <v>2164</v>
      </c>
      <c r="S6" s="156" t="s">
        <v>2164</v>
      </c>
    </row>
    <row r="7" spans="2:19" ht="48" customHeight="1">
      <c r="B7" s="94" t="s">
        <v>7</v>
      </c>
      <c r="C7" s="106" t="s">
        <v>265</v>
      </c>
      <c r="D7" s="107" t="s">
        <v>9</v>
      </c>
      <c r="E7" s="107" t="str">
        <f t="shared" si="0"/>
        <v>処遇加算Ⅰ特定加算Ⅰベア加算なし</v>
      </c>
      <c r="F7" s="107" t="s">
        <v>2260</v>
      </c>
      <c r="G7" s="108" t="s">
        <v>2207</v>
      </c>
      <c r="H7" s="109" t="s">
        <v>2290</v>
      </c>
      <c r="I7" s="108" t="s">
        <v>2166</v>
      </c>
      <c r="J7" s="110" t="s">
        <v>2293</v>
      </c>
      <c r="K7" s="112"/>
      <c r="L7" s="113"/>
      <c r="M7" s="156" t="s">
        <v>2318</v>
      </c>
      <c r="N7" s="156" t="s">
        <v>2164</v>
      </c>
      <c r="O7" s="156" t="s">
        <v>2164</v>
      </c>
      <c r="P7" s="156" t="s">
        <v>2164</v>
      </c>
      <c r="Q7" s="156" t="s">
        <v>2164</v>
      </c>
      <c r="R7" s="156" t="s">
        <v>2164</v>
      </c>
      <c r="S7" s="156" t="s">
        <v>2164</v>
      </c>
    </row>
    <row r="8" spans="2:19" ht="48" customHeight="1">
      <c r="B8" s="94" t="s">
        <v>262</v>
      </c>
      <c r="C8" s="106" t="s">
        <v>265</v>
      </c>
      <c r="D8" s="107" t="s">
        <v>13</v>
      </c>
      <c r="E8" s="107" t="str">
        <f t="shared" si="0"/>
        <v>処遇加算Ⅱ特定加算Ⅰベア加算</v>
      </c>
      <c r="F8" s="108" t="s">
        <v>2167</v>
      </c>
      <c r="G8" s="108" t="s">
        <v>2207</v>
      </c>
      <c r="H8" s="109" t="s">
        <v>2396</v>
      </c>
      <c r="I8" s="108" t="s">
        <v>2167</v>
      </c>
      <c r="J8" s="114" t="s">
        <v>2295</v>
      </c>
      <c r="K8" s="158"/>
      <c r="L8" s="155"/>
      <c r="M8" s="157" t="s">
        <v>2164</v>
      </c>
      <c r="N8" s="156" t="s">
        <v>2164</v>
      </c>
      <c r="O8" s="156" t="s">
        <v>2164</v>
      </c>
      <c r="P8" s="156" t="s">
        <v>2317</v>
      </c>
      <c r="Q8" s="156" t="s">
        <v>2164</v>
      </c>
      <c r="R8" s="156" t="s">
        <v>2164</v>
      </c>
      <c r="S8" s="156" t="s">
        <v>2164</v>
      </c>
    </row>
    <row r="9" spans="2:19" ht="48" customHeight="1">
      <c r="B9" s="94" t="s">
        <v>262</v>
      </c>
      <c r="C9" s="106" t="s">
        <v>265</v>
      </c>
      <c r="D9" s="107" t="s">
        <v>9</v>
      </c>
      <c r="E9" s="107" t="str">
        <f t="shared" si="0"/>
        <v>処遇加算Ⅱ特定加算Ⅰベア加算なし</v>
      </c>
      <c r="F9" s="108" t="s">
        <v>2170</v>
      </c>
      <c r="G9" s="108" t="s">
        <v>2207</v>
      </c>
      <c r="H9" s="109" t="s">
        <v>2395</v>
      </c>
      <c r="I9" s="108" t="s">
        <v>2166</v>
      </c>
      <c r="J9" s="115" t="s">
        <v>2394</v>
      </c>
      <c r="K9" s="116" t="s">
        <v>2170</v>
      </c>
      <c r="L9" s="117" t="s">
        <v>2310</v>
      </c>
      <c r="M9" s="156" t="s">
        <v>2318</v>
      </c>
      <c r="N9" s="156" t="s">
        <v>2164</v>
      </c>
      <c r="O9" s="156" t="s">
        <v>2164</v>
      </c>
      <c r="P9" s="156" t="s">
        <v>2317</v>
      </c>
      <c r="Q9" s="156" t="s">
        <v>2164</v>
      </c>
      <c r="R9" s="156" t="s">
        <v>2164</v>
      </c>
      <c r="S9" s="156" t="s">
        <v>2164</v>
      </c>
    </row>
    <row r="10" spans="2:19" ht="48" customHeight="1">
      <c r="B10" s="94" t="s">
        <v>263</v>
      </c>
      <c r="C10" s="106" t="s">
        <v>265</v>
      </c>
      <c r="D10" s="107" t="s">
        <v>13</v>
      </c>
      <c r="E10" s="107" t="str">
        <f t="shared" si="0"/>
        <v>処遇加算Ⅲ特定加算Ⅰベア加算</v>
      </c>
      <c r="F10" s="108" t="s">
        <v>2172</v>
      </c>
      <c r="G10" s="108" t="s">
        <v>2207</v>
      </c>
      <c r="H10" s="109" t="s">
        <v>2397</v>
      </c>
      <c r="I10" s="108" t="s">
        <v>2172</v>
      </c>
      <c r="J10" s="114" t="s">
        <v>2296</v>
      </c>
      <c r="K10" s="158"/>
      <c r="L10" s="155"/>
      <c r="M10" s="157" t="s">
        <v>2164</v>
      </c>
      <c r="N10" s="156" t="s">
        <v>2319</v>
      </c>
      <c r="O10" s="156" t="s">
        <v>2251</v>
      </c>
      <c r="P10" s="156" t="s">
        <v>2164</v>
      </c>
      <c r="Q10" s="156" t="s">
        <v>2164</v>
      </c>
      <c r="R10" s="156" t="s">
        <v>2164</v>
      </c>
      <c r="S10" s="156" t="s">
        <v>2164</v>
      </c>
    </row>
    <row r="11" spans="2:19" ht="48" customHeight="1">
      <c r="B11" s="94" t="s">
        <v>263</v>
      </c>
      <c r="C11" s="106" t="s">
        <v>265</v>
      </c>
      <c r="D11" s="107" t="s">
        <v>9</v>
      </c>
      <c r="E11" s="107" t="str">
        <f t="shared" si="0"/>
        <v>処遇加算Ⅲ特定加算Ⅰベア加算なし</v>
      </c>
      <c r="F11" s="108" t="s">
        <v>2175</v>
      </c>
      <c r="G11" s="108" t="s">
        <v>2207</v>
      </c>
      <c r="H11" s="109" t="s">
        <v>2393</v>
      </c>
      <c r="I11" s="108" t="s">
        <v>2166</v>
      </c>
      <c r="J11" s="115" t="s">
        <v>2392</v>
      </c>
      <c r="K11" s="116" t="s">
        <v>2175</v>
      </c>
      <c r="L11" s="150" t="s">
        <v>2297</v>
      </c>
      <c r="M11" s="156" t="s">
        <v>2318</v>
      </c>
      <c r="N11" s="156" t="s">
        <v>2319</v>
      </c>
      <c r="O11" s="156" t="s">
        <v>2251</v>
      </c>
      <c r="P11" s="156" t="s">
        <v>2164</v>
      </c>
      <c r="Q11" s="156" t="s">
        <v>2164</v>
      </c>
      <c r="R11" s="156" t="s">
        <v>2164</v>
      </c>
      <c r="S11" s="156" t="s">
        <v>2164</v>
      </c>
    </row>
    <row r="12" spans="2:19" ht="48" customHeight="1">
      <c r="B12" s="94" t="s">
        <v>7</v>
      </c>
      <c r="C12" s="106" t="s">
        <v>8</v>
      </c>
      <c r="D12" s="107" t="s">
        <v>13</v>
      </c>
      <c r="E12" s="107" t="str">
        <f t="shared" si="0"/>
        <v>処遇加算Ⅰ特定加算Ⅱベア加算</v>
      </c>
      <c r="F12" s="107" t="s">
        <v>2220</v>
      </c>
      <c r="G12" s="108" t="s">
        <v>2208</v>
      </c>
      <c r="H12" s="109" t="s">
        <v>2313</v>
      </c>
      <c r="I12" s="108"/>
      <c r="J12" s="115"/>
      <c r="K12" s="116"/>
      <c r="L12" s="117"/>
      <c r="M12" s="157" t="s">
        <v>2164</v>
      </c>
      <c r="N12" s="156" t="s">
        <v>2164</v>
      </c>
      <c r="O12" s="156" t="s">
        <v>2164</v>
      </c>
      <c r="P12" s="156" t="s">
        <v>2164</v>
      </c>
      <c r="Q12" s="156" t="s">
        <v>2164</v>
      </c>
      <c r="R12" s="156" t="s">
        <v>2164</v>
      </c>
      <c r="S12" s="156" t="s">
        <v>2164</v>
      </c>
    </row>
    <row r="13" spans="2:19" ht="48" customHeight="1">
      <c r="B13" s="94" t="s">
        <v>7</v>
      </c>
      <c r="C13" s="106" t="s">
        <v>8</v>
      </c>
      <c r="D13" s="107" t="s">
        <v>9</v>
      </c>
      <c r="E13" s="107" t="str">
        <f t="shared" si="0"/>
        <v>処遇加算Ⅰ特定加算Ⅱベア加算なし</v>
      </c>
      <c r="F13" s="107" t="s">
        <v>2261</v>
      </c>
      <c r="G13" s="108" t="s">
        <v>2208</v>
      </c>
      <c r="H13" s="109" t="s">
        <v>2291</v>
      </c>
      <c r="I13" s="108" t="s">
        <v>2168</v>
      </c>
      <c r="J13" s="151" t="s">
        <v>2294</v>
      </c>
      <c r="K13" s="116"/>
      <c r="L13" s="117"/>
      <c r="M13" s="156" t="s">
        <v>2318</v>
      </c>
      <c r="N13" s="156" t="s">
        <v>2164</v>
      </c>
      <c r="O13" s="156" t="s">
        <v>2164</v>
      </c>
      <c r="P13" s="156" t="s">
        <v>2164</v>
      </c>
      <c r="Q13" s="156" t="s">
        <v>2164</v>
      </c>
      <c r="R13" s="156" t="s">
        <v>2164</v>
      </c>
      <c r="S13" s="156" t="s">
        <v>2164</v>
      </c>
    </row>
    <row r="14" spans="2:19" ht="48" customHeight="1">
      <c r="B14" s="94" t="s">
        <v>262</v>
      </c>
      <c r="C14" s="106" t="s">
        <v>8</v>
      </c>
      <c r="D14" s="107" t="s">
        <v>13</v>
      </c>
      <c r="E14" s="107" t="str">
        <f t="shared" si="0"/>
        <v>処遇加算Ⅱ特定加算Ⅱベア加算</v>
      </c>
      <c r="F14" s="108" t="s">
        <v>2169</v>
      </c>
      <c r="G14" s="108" t="s">
        <v>2208</v>
      </c>
      <c r="H14" s="109" t="s">
        <v>2398</v>
      </c>
      <c r="I14" s="108" t="s">
        <v>2169</v>
      </c>
      <c r="J14" s="114" t="s">
        <v>2298</v>
      </c>
      <c r="K14" s="158"/>
      <c r="L14" s="155"/>
      <c r="M14" s="156" t="s">
        <v>2164</v>
      </c>
      <c r="N14" s="156" t="s">
        <v>2164</v>
      </c>
      <c r="O14" s="156" t="s">
        <v>2164</v>
      </c>
      <c r="P14" s="156" t="s">
        <v>2317</v>
      </c>
      <c r="Q14" s="156" t="s">
        <v>2164</v>
      </c>
      <c r="R14" s="156" t="s">
        <v>2164</v>
      </c>
      <c r="S14" s="156" t="s">
        <v>2164</v>
      </c>
    </row>
    <row r="15" spans="2:19" ht="48" customHeight="1">
      <c r="B15" s="94" t="s">
        <v>262</v>
      </c>
      <c r="C15" s="106" t="s">
        <v>8</v>
      </c>
      <c r="D15" s="107" t="s">
        <v>9</v>
      </c>
      <c r="E15" s="107" t="str">
        <f t="shared" si="0"/>
        <v>処遇加算Ⅱ特定加算Ⅱベア加算なし</v>
      </c>
      <c r="F15" s="108" t="s">
        <v>2171</v>
      </c>
      <c r="G15" s="108" t="s">
        <v>2208</v>
      </c>
      <c r="H15" s="109" t="s">
        <v>2389</v>
      </c>
      <c r="I15" s="108" t="s">
        <v>2168</v>
      </c>
      <c r="J15" s="115" t="s">
        <v>2388</v>
      </c>
      <c r="K15" s="116" t="s">
        <v>2171</v>
      </c>
      <c r="L15" s="117" t="s">
        <v>2299</v>
      </c>
      <c r="M15" s="156" t="s">
        <v>2318</v>
      </c>
      <c r="N15" s="156" t="s">
        <v>2164</v>
      </c>
      <c r="O15" s="156" t="s">
        <v>2164</v>
      </c>
      <c r="P15" s="156" t="s">
        <v>2317</v>
      </c>
      <c r="Q15" s="156" t="s">
        <v>2164</v>
      </c>
      <c r="R15" s="156" t="s">
        <v>2164</v>
      </c>
      <c r="S15" s="156" t="s">
        <v>2164</v>
      </c>
    </row>
    <row r="16" spans="2:19" ht="48" customHeight="1">
      <c r="B16" s="94" t="s">
        <v>263</v>
      </c>
      <c r="C16" s="106" t="s">
        <v>8</v>
      </c>
      <c r="D16" s="107" t="s">
        <v>13</v>
      </c>
      <c r="E16" s="107" t="str">
        <f t="shared" si="0"/>
        <v>処遇加算Ⅲ特定加算Ⅱベア加算</v>
      </c>
      <c r="F16" s="108" t="s">
        <v>2174</v>
      </c>
      <c r="G16" s="108" t="s">
        <v>2208</v>
      </c>
      <c r="H16" s="149" t="s">
        <v>2399</v>
      </c>
      <c r="I16" s="108" t="s">
        <v>2174</v>
      </c>
      <c r="J16" s="151" t="s">
        <v>2301</v>
      </c>
      <c r="K16" s="158"/>
      <c r="L16" s="155"/>
      <c r="M16" s="157" t="s">
        <v>2164</v>
      </c>
      <c r="N16" s="156" t="s">
        <v>2319</v>
      </c>
      <c r="O16" s="156" t="s">
        <v>2251</v>
      </c>
      <c r="P16" s="156" t="s">
        <v>2164</v>
      </c>
      <c r="Q16" s="156" t="s">
        <v>2164</v>
      </c>
      <c r="R16" s="156" t="s">
        <v>2164</v>
      </c>
      <c r="S16" s="156" t="s">
        <v>2164</v>
      </c>
    </row>
    <row r="17" spans="2:19" ht="48" customHeight="1">
      <c r="B17" s="94" t="s">
        <v>263</v>
      </c>
      <c r="C17" s="106" t="s">
        <v>8</v>
      </c>
      <c r="D17" s="107" t="s">
        <v>9</v>
      </c>
      <c r="E17" s="107" t="str">
        <f t="shared" si="0"/>
        <v>処遇加算Ⅲ特定加算Ⅱベア加算なし</v>
      </c>
      <c r="F17" s="108" t="s">
        <v>2177</v>
      </c>
      <c r="G17" s="112" t="s">
        <v>2208</v>
      </c>
      <c r="H17" s="149" t="s">
        <v>2390</v>
      </c>
      <c r="I17" s="108" t="s">
        <v>2174</v>
      </c>
      <c r="J17" s="110" t="s">
        <v>2387</v>
      </c>
      <c r="K17" s="118" t="s">
        <v>2177</v>
      </c>
      <c r="L17" s="152" t="s">
        <v>2300</v>
      </c>
      <c r="M17" s="156" t="s">
        <v>2318</v>
      </c>
      <c r="N17" s="156" t="s">
        <v>2319</v>
      </c>
      <c r="O17" s="156" t="s">
        <v>2251</v>
      </c>
      <c r="P17" s="156" t="s">
        <v>2164</v>
      </c>
      <c r="Q17" s="156" t="s">
        <v>2164</v>
      </c>
      <c r="R17" s="156" t="s">
        <v>2164</v>
      </c>
      <c r="S17" s="156" t="s">
        <v>2164</v>
      </c>
    </row>
    <row r="18" spans="2:19" ht="48" customHeight="1">
      <c r="B18" s="94" t="s">
        <v>7</v>
      </c>
      <c r="C18" s="106" t="s">
        <v>11</v>
      </c>
      <c r="D18" s="107" t="s">
        <v>13</v>
      </c>
      <c r="E18" s="107" t="str">
        <f t="shared" si="0"/>
        <v>処遇加算Ⅰ特定加算なしベア加算</v>
      </c>
      <c r="F18" s="120" t="s">
        <v>2209</v>
      </c>
      <c r="G18" s="112" t="s">
        <v>2208</v>
      </c>
      <c r="H18" s="121" t="s">
        <v>2302</v>
      </c>
      <c r="I18" s="122" t="s">
        <v>2209</v>
      </c>
      <c r="J18" s="109" t="s">
        <v>2303</v>
      </c>
      <c r="K18" s="108"/>
      <c r="L18" s="111"/>
      <c r="M18" s="157" t="s">
        <v>2164</v>
      </c>
      <c r="N18" s="156" t="s">
        <v>2164</v>
      </c>
      <c r="O18" s="156" t="s">
        <v>2164</v>
      </c>
      <c r="P18" s="156" t="s">
        <v>2164</v>
      </c>
      <c r="Q18" s="156" t="s">
        <v>2320</v>
      </c>
      <c r="R18" s="156" t="s">
        <v>2164</v>
      </c>
      <c r="S18" s="156" t="s">
        <v>2321</v>
      </c>
    </row>
    <row r="19" spans="2:19" ht="48" customHeight="1">
      <c r="B19" s="94" t="s">
        <v>7</v>
      </c>
      <c r="C19" s="106" t="s">
        <v>11</v>
      </c>
      <c r="D19" s="107" t="s">
        <v>9</v>
      </c>
      <c r="E19" s="107" t="str">
        <f t="shared" si="0"/>
        <v>処遇加算Ⅰ特定加算なしベア加算なし</v>
      </c>
      <c r="F19" s="120" t="s">
        <v>2262</v>
      </c>
      <c r="G19" s="116" t="s">
        <v>2208</v>
      </c>
      <c r="H19" s="123" t="s">
        <v>2292</v>
      </c>
      <c r="I19" s="122" t="s">
        <v>2209</v>
      </c>
      <c r="J19" s="109" t="s">
        <v>2307</v>
      </c>
      <c r="K19" s="108" t="s">
        <v>2173</v>
      </c>
      <c r="L19" s="110" t="s">
        <v>2304</v>
      </c>
      <c r="M19" s="156" t="s">
        <v>2318</v>
      </c>
      <c r="N19" s="156" t="s">
        <v>2164</v>
      </c>
      <c r="O19" s="156" t="s">
        <v>2164</v>
      </c>
      <c r="P19" s="156" t="s">
        <v>2164</v>
      </c>
      <c r="Q19" s="156" t="s">
        <v>2320</v>
      </c>
      <c r="R19" s="156" t="s">
        <v>2164</v>
      </c>
      <c r="S19" s="156" t="s">
        <v>2321</v>
      </c>
    </row>
    <row r="20" spans="2:19" ht="48" customHeight="1">
      <c r="B20" s="94" t="s">
        <v>262</v>
      </c>
      <c r="C20" s="106" t="s">
        <v>11</v>
      </c>
      <c r="D20" s="107" t="s">
        <v>13</v>
      </c>
      <c r="E20" s="107" t="str">
        <f t="shared" si="0"/>
        <v>処遇加算Ⅱ特定加算なしベア加算</v>
      </c>
      <c r="F20" s="108" t="s">
        <v>271</v>
      </c>
      <c r="G20" s="118" t="s">
        <v>267</v>
      </c>
      <c r="H20" s="119" t="s">
        <v>2305</v>
      </c>
      <c r="I20" s="122" t="s">
        <v>2209</v>
      </c>
      <c r="J20" s="153" t="s">
        <v>2400</v>
      </c>
      <c r="K20" s="108" t="s">
        <v>271</v>
      </c>
      <c r="L20" s="109" t="s">
        <v>2316</v>
      </c>
      <c r="M20" s="157" t="s">
        <v>2164</v>
      </c>
      <c r="N20" s="156" t="s">
        <v>2164</v>
      </c>
      <c r="O20" s="156" t="s">
        <v>2164</v>
      </c>
      <c r="P20" s="156" t="s">
        <v>2164</v>
      </c>
      <c r="Q20" s="156" t="s">
        <v>2320</v>
      </c>
      <c r="R20" s="156" t="s">
        <v>2164</v>
      </c>
      <c r="S20" s="156" t="s">
        <v>2321</v>
      </c>
    </row>
    <row r="21" spans="2:19" ht="48" customHeight="1">
      <c r="B21" s="94" t="s">
        <v>262</v>
      </c>
      <c r="C21" s="106" t="s">
        <v>11</v>
      </c>
      <c r="D21" s="107" t="s">
        <v>9</v>
      </c>
      <c r="E21" s="107" t="str">
        <f t="shared" si="0"/>
        <v>処遇加算Ⅱ特定加算なしベア加算なし</v>
      </c>
      <c r="F21" s="108" t="s">
        <v>2176</v>
      </c>
      <c r="G21" s="108" t="s">
        <v>269</v>
      </c>
      <c r="H21" s="109" t="s">
        <v>2385</v>
      </c>
      <c r="I21" s="108" t="s">
        <v>271</v>
      </c>
      <c r="J21" s="153" t="s">
        <v>2315</v>
      </c>
      <c r="K21" s="108" t="s">
        <v>2176</v>
      </c>
      <c r="L21" s="154" t="s">
        <v>2306</v>
      </c>
      <c r="M21" s="156" t="s">
        <v>2318</v>
      </c>
      <c r="N21" s="156" t="s">
        <v>2164</v>
      </c>
      <c r="O21" s="156" t="s">
        <v>2164</v>
      </c>
      <c r="P21" s="156" t="s">
        <v>2164</v>
      </c>
      <c r="Q21" s="156" t="s">
        <v>2320</v>
      </c>
      <c r="R21" s="156" t="s">
        <v>2164</v>
      </c>
      <c r="S21" s="156" t="s">
        <v>2321</v>
      </c>
    </row>
    <row r="22" spans="2:19" ht="48" customHeight="1">
      <c r="B22" s="94" t="s">
        <v>263</v>
      </c>
      <c r="C22" s="106" t="s">
        <v>11</v>
      </c>
      <c r="D22" s="107" t="s">
        <v>13</v>
      </c>
      <c r="E22" s="107" t="str">
        <f t="shared" si="0"/>
        <v>処遇加算Ⅲ特定加算なしベア加算</v>
      </c>
      <c r="F22" s="108" t="s">
        <v>2178</v>
      </c>
      <c r="G22" s="108" t="s">
        <v>269</v>
      </c>
      <c r="H22" s="109" t="s">
        <v>2402</v>
      </c>
      <c r="I22" s="108" t="s">
        <v>271</v>
      </c>
      <c r="J22" s="153" t="s">
        <v>2401</v>
      </c>
      <c r="K22" s="108" t="s">
        <v>2178</v>
      </c>
      <c r="L22" s="111" t="s">
        <v>2308</v>
      </c>
      <c r="M22" s="156" t="s">
        <v>2164</v>
      </c>
      <c r="N22" s="156" t="s">
        <v>2319</v>
      </c>
      <c r="O22" s="156" t="s">
        <v>2251</v>
      </c>
      <c r="P22" s="156" t="s">
        <v>2164</v>
      </c>
      <c r="Q22" s="156" t="s">
        <v>2320</v>
      </c>
      <c r="R22" s="156" t="s">
        <v>2164</v>
      </c>
      <c r="S22" s="156" t="s">
        <v>2321</v>
      </c>
    </row>
    <row r="23" spans="2:19" ht="48" customHeight="1">
      <c r="B23" s="94" t="s">
        <v>263</v>
      </c>
      <c r="C23" s="106" t="s">
        <v>11</v>
      </c>
      <c r="D23" s="107" t="s">
        <v>9</v>
      </c>
      <c r="E23" s="107" t="str">
        <f t="shared" si="0"/>
        <v>処遇加算Ⅲ特定加算なしベア加算なし</v>
      </c>
      <c r="F23" s="108" t="s">
        <v>2179</v>
      </c>
      <c r="G23" s="108" t="s">
        <v>271</v>
      </c>
      <c r="H23" s="109" t="s">
        <v>2391</v>
      </c>
      <c r="I23" s="108" t="s">
        <v>2176</v>
      </c>
      <c r="J23" s="110" t="s">
        <v>2386</v>
      </c>
      <c r="K23" s="108" t="s">
        <v>2179</v>
      </c>
      <c r="L23" s="111" t="s">
        <v>2309</v>
      </c>
      <c r="M23" s="156" t="s">
        <v>2318</v>
      </c>
      <c r="N23" s="156" t="s">
        <v>2319</v>
      </c>
      <c r="O23" s="156" t="s">
        <v>2251</v>
      </c>
      <c r="P23" s="156" t="s">
        <v>2164</v>
      </c>
      <c r="Q23" s="156" t="s">
        <v>2320</v>
      </c>
      <c r="R23" s="156" t="s">
        <v>2164</v>
      </c>
      <c r="S23" s="156" t="s">
        <v>2321</v>
      </c>
    </row>
    <row r="24" spans="2:19" ht="20.25" customHeight="1">
      <c r="E24" s="93"/>
      <c r="F24" s="93"/>
      <c r="G24" s="93"/>
      <c r="H24" s="92"/>
      <c r="I24" s="93"/>
      <c r="J24" s="95"/>
      <c r="K24" s="93"/>
      <c r="L24" s="92"/>
      <c r="M24" s="93"/>
      <c r="N24" s="93"/>
      <c r="O24" s="93"/>
      <c r="P24" s="93"/>
      <c r="Q24" s="93"/>
      <c r="R24" s="93"/>
      <c r="S24" s="93"/>
    </row>
    <row r="25" spans="2:19" ht="21.6">
      <c r="B25" s="93"/>
      <c r="C25" s="93"/>
      <c r="D25" s="93"/>
      <c r="E25" s="93"/>
      <c r="F25" s="93"/>
      <c r="G25" s="93"/>
      <c r="H25" s="92"/>
      <c r="L25" s="97">
        <v>1</v>
      </c>
      <c r="M25" s="93"/>
      <c r="N25" s="93"/>
      <c r="O25" s="93"/>
      <c r="P25" s="93"/>
      <c r="Q25" s="102" t="s">
        <v>2187</v>
      </c>
      <c r="R25" s="102" t="s">
        <v>2188</v>
      </c>
      <c r="S25" s="102"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1" ht="16.8" thickBot="1">
      <c r="A1" s="5" t="s">
        <v>308</v>
      </c>
      <c r="C1" s="1" t="s">
        <v>309</v>
      </c>
      <c r="F1" s="1" t="s">
        <v>310</v>
      </c>
    </row>
    <row r="2" spans="1:11" ht="18.600000000000001" thickBot="1">
      <c r="A2" s="65" t="s">
        <v>311</v>
      </c>
      <c r="C2" s="66" t="s">
        <v>312</v>
      </c>
      <c r="D2" s="67" t="s">
        <v>313</v>
      </c>
      <c r="F2" s="68" t="s">
        <v>314</v>
      </c>
      <c r="G2" s="69">
        <v>0.7</v>
      </c>
      <c r="H2" s="69">
        <v>0.55000000000000004</v>
      </c>
      <c r="I2" s="70">
        <v>0.45</v>
      </c>
      <c r="J2" s="66" t="s">
        <v>315</v>
      </c>
      <c r="K2" s="67" t="s">
        <v>316</v>
      </c>
    </row>
    <row r="3" spans="1:11" ht="18">
      <c r="A3" s="71" t="s">
        <v>317</v>
      </c>
      <c r="C3" s="72" t="s">
        <v>317</v>
      </c>
      <c r="D3" s="73" t="s">
        <v>318</v>
      </c>
      <c r="F3" s="72" t="s">
        <v>319</v>
      </c>
      <c r="G3" s="74">
        <v>11.4</v>
      </c>
      <c r="H3" s="74">
        <v>11.1</v>
      </c>
      <c r="I3" s="75">
        <v>10.9</v>
      </c>
      <c r="J3" s="72" t="s">
        <v>255</v>
      </c>
      <c r="K3" s="76">
        <v>0.7</v>
      </c>
    </row>
    <row r="4" spans="1:11" ht="18">
      <c r="A4" s="16" t="s">
        <v>320</v>
      </c>
      <c r="C4" s="77" t="s">
        <v>317</v>
      </c>
      <c r="D4" s="78" t="s">
        <v>321</v>
      </c>
      <c r="F4" s="77" t="s">
        <v>322</v>
      </c>
      <c r="G4" s="79">
        <v>11.4</v>
      </c>
      <c r="H4" s="79">
        <v>11.1</v>
      </c>
      <c r="I4" s="80">
        <v>10.9</v>
      </c>
      <c r="J4" s="77" t="s">
        <v>275</v>
      </c>
      <c r="K4" s="81">
        <v>0.7</v>
      </c>
    </row>
    <row r="5" spans="1:11" ht="18">
      <c r="A5" s="16" t="s">
        <v>323</v>
      </c>
      <c r="C5" s="77" t="s">
        <v>317</v>
      </c>
      <c r="D5" s="78" t="s">
        <v>324</v>
      </c>
      <c r="F5" s="77" t="s">
        <v>325</v>
      </c>
      <c r="G5" s="79">
        <v>11.4</v>
      </c>
      <c r="H5" s="79">
        <v>11.1</v>
      </c>
      <c r="I5" s="80">
        <v>10.9</v>
      </c>
      <c r="J5" s="77" t="s">
        <v>278</v>
      </c>
      <c r="K5" s="81">
        <v>0.7</v>
      </c>
    </row>
    <row r="6" spans="1:11" ht="18">
      <c r="A6" s="16" t="s">
        <v>326</v>
      </c>
      <c r="C6" s="77" t="s">
        <v>317</v>
      </c>
      <c r="D6" s="78" t="s">
        <v>327</v>
      </c>
      <c r="F6" s="77" t="s">
        <v>328</v>
      </c>
      <c r="G6" s="79">
        <v>11.4</v>
      </c>
      <c r="H6" s="79">
        <v>11.1</v>
      </c>
      <c r="I6" s="80">
        <v>10.9</v>
      </c>
      <c r="J6" s="77" t="s">
        <v>273</v>
      </c>
      <c r="K6" s="81">
        <v>0.7</v>
      </c>
    </row>
    <row r="7" spans="1:11" ht="18">
      <c r="A7" s="16" t="s">
        <v>329</v>
      </c>
      <c r="C7" s="77" t="s">
        <v>317</v>
      </c>
      <c r="D7" s="78" t="s">
        <v>330</v>
      </c>
      <c r="F7" s="77" t="s">
        <v>331</v>
      </c>
      <c r="G7" s="79">
        <v>11.4</v>
      </c>
      <c r="H7" s="79">
        <v>11.1</v>
      </c>
      <c r="I7" s="80">
        <v>10.9</v>
      </c>
      <c r="J7" s="77" t="s">
        <v>276</v>
      </c>
      <c r="K7" s="81">
        <v>0.45</v>
      </c>
    </row>
    <row r="8" spans="1:11" ht="18">
      <c r="A8" s="16" t="s">
        <v>332</v>
      </c>
      <c r="C8" s="77" t="s">
        <v>317</v>
      </c>
      <c r="D8" s="78" t="s">
        <v>333</v>
      </c>
      <c r="F8" s="77" t="s">
        <v>334</v>
      </c>
      <c r="G8" s="79">
        <v>11.4</v>
      </c>
      <c r="H8" s="79">
        <v>11.1</v>
      </c>
      <c r="I8" s="80">
        <v>10.9</v>
      </c>
      <c r="J8" s="77" t="s">
        <v>279</v>
      </c>
      <c r="K8" s="81">
        <v>0.45</v>
      </c>
    </row>
    <row r="9" spans="1:11" ht="18">
      <c r="A9" s="16" t="s">
        <v>335</v>
      </c>
      <c r="C9" s="77" t="s">
        <v>317</v>
      </c>
      <c r="D9" s="78" t="s">
        <v>336</v>
      </c>
      <c r="F9" s="77" t="s">
        <v>337</v>
      </c>
      <c r="G9" s="79">
        <v>11.4</v>
      </c>
      <c r="H9" s="79">
        <v>11.1</v>
      </c>
      <c r="I9" s="80">
        <v>10.9</v>
      </c>
      <c r="J9" s="77" t="s">
        <v>280</v>
      </c>
      <c r="K9" s="81">
        <v>0.55000000000000004</v>
      </c>
    </row>
    <row r="10" spans="1:11" ht="18">
      <c r="A10" s="16" t="s">
        <v>338</v>
      </c>
      <c r="C10" s="77" t="s">
        <v>317</v>
      </c>
      <c r="D10" s="78" t="s">
        <v>339</v>
      </c>
      <c r="F10" s="77" t="s">
        <v>340</v>
      </c>
      <c r="G10" s="79">
        <v>11.4</v>
      </c>
      <c r="H10" s="79">
        <v>11.1</v>
      </c>
      <c r="I10" s="80">
        <v>10.9</v>
      </c>
      <c r="J10" s="77" t="s">
        <v>282</v>
      </c>
      <c r="K10" s="81">
        <v>0.45</v>
      </c>
    </row>
    <row r="11" spans="1:11" ht="18">
      <c r="A11" s="16" t="s">
        <v>341</v>
      </c>
      <c r="C11" s="77" t="s">
        <v>317</v>
      </c>
      <c r="D11" s="78" t="s">
        <v>342</v>
      </c>
      <c r="F11" s="77" t="s">
        <v>343</v>
      </c>
      <c r="G11" s="79">
        <v>11.4</v>
      </c>
      <c r="H11" s="79">
        <v>11.1</v>
      </c>
      <c r="I11" s="80">
        <v>10.9</v>
      </c>
      <c r="J11" s="77" t="s">
        <v>284</v>
      </c>
      <c r="K11" s="81">
        <v>0.45</v>
      </c>
    </row>
    <row r="12" spans="1:11" ht="18">
      <c r="A12" s="16" t="s">
        <v>344</v>
      </c>
      <c r="C12" s="77" t="s">
        <v>317</v>
      </c>
      <c r="D12" s="78" t="s">
        <v>345</v>
      </c>
      <c r="F12" s="77" t="s">
        <v>346</v>
      </c>
      <c r="G12" s="79">
        <v>11.4</v>
      </c>
      <c r="H12" s="79">
        <v>11.1</v>
      </c>
      <c r="I12" s="80">
        <v>10.9</v>
      </c>
      <c r="J12" s="77" t="s">
        <v>285</v>
      </c>
      <c r="K12" s="81">
        <v>0.55000000000000004</v>
      </c>
    </row>
    <row r="13" spans="1:11" ht="18">
      <c r="A13" s="16" t="s">
        <v>347</v>
      </c>
      <c r="C13" s="77" t="s">
        <v>317</v>
      </c>
      <c r="D13" s="78" t="s">
        <v>348</v>
      </c>
      <c r="F13" s="77" t="s">
        <v>349</v>
      </c>
      <c r="G13" s="79">
        <v>11.4</v>
      </c>
      <c r="H13" s="79">
        <v>11.1</v>
      </c>
      <c r="I13" s="80">
        <v>10.9</v>
      </c>
      <c r="J13" s="77" t="s">
        <v>287</v>
      </c>
      <c r="K13" s="81">
        <v>0.55000000000000004</v>
      </c>
    </row>
    <row r="14" spans="1:11" ht="18">
      <c r="A14" s="16" t="s">
        <v>350</v>
      </c>
      <c r="C14" s="77" t="s">
        <v>317</v>
      </c>
      <c r="D14" s="78" t="s">
        <v>351</v>
      </c>
      <c r="F14" s="77" t="s">
        <v>352</v>
      </c>
      <c r="G14" s="79">
        <v>11.4</v>
      </c>
      <c r="H14" s="79">
        <v>11.1</v>
      </c>
      <c r="I14" s="80">
        <v>10.9</v>
      </c>
      <c r="J14" s="77" t="s">
        <v>289</v>
      </c>
      <c r="K14" s="81">
        <v>0.55000000000000004</v>
      </c>
    </row>
    <row r="15" spans="1:11" ht="18">
      <c r="A15" s="16" t="s">
        <v>4</v>
      </c>
      <c r="C15" s="77" t="s">
        <v>317</v>
      </c>
      <c r="D15" s="78" t="s">
        <v>353</v>
      </c>
      <c r="F15" s="77" t="s">
        <v>354</v>
      </c>
      <c r="G15" s="79">
        <v>11.4</v>
      </c>
      <c r="H15" s="79">
        <v>11.1</v>
      </c>
      <c r="I15" s="80">
        <v>10.9</v>
      </c>
      <c r="J15" s="77" t="s">
        <v>290</v>
      </c>
      <c r="K15" s="81">
        <v>0.45</v>
      </c>
    </row>
    <row r="16" spans="1:11"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600000000000001" thickBot="1">
      <c r="A24" s="16" t="s">
        <v>380</v>
      </c>
      <c r="C24" s="77" t="s">
        <v>317</v>
      </c>
      <c r="D24" s="78" t="s">
        <v>381</v>
      </c>
      <c r="F24" s="77" t="s">
        <v>382</v>
      </c>
      <c r="G24" s="79">
        <v>11.4</v>
      </c>
      <c r="H24" s="79">
        <v>11.1</v>
      </c>
      <c r="I24" s="80">
        <v>10.9</v>
      </c>
      <c r="J24" s="133" t="s">
        <v>302</v>
      </c>
      <c r="K24" s="134">
        <v>0.45</v>
      </c>
    </row>
    <row r="25" spans="1:11" ht="18">
      <c r="A25" s="16" t="s">
        <v>383</v>
      </c>
      <c r="C25" s="77" t="s">
        <v>317</v>
      </c>
      <c r="D25" s="78" t="s">
        <v>384</v>
      </c>
      <c r="F25" s="77" t="s">
        <v>385</v>
      </c>
      <c r="G25" s="79">
        <v>11.4</v>
      </c>
      <c r="H25" s="79">
        <v>11.1</v>
      </c>
      <c r="I25" s="80">
        <v>10.9</v>
      </c>
      <c r="J25" s="72" t="s">
        <v>304</v>
      </c>
      <c r="K25" s="76">
        <v>0.7</v>
      </c>
    </row>
    <row r="26" spans="1:11" ht="18.600000000000001" thickBot="1">
      <c r="A26" s="16" t="s">
        <v>386</v>
      </c>
      <c r="C26" s="77" t="s">
        <v>317</v>
      </c>
      <c r="D26" s="78" t="s">
        <v>387</v>
      </c>
      <c r="F26" s="77" t="s">
        <v>388</v>
      </c>
      <c r="G26" s="82">
        <v>11.12</v>
      </c>
      <c r="H26" s="82">
        <v>10.88</v>
      </c>
      <c r="I26" s="83">
        <v>10.72</v>
      </c>
      <c r="J26" s="84" t="s">
        <v>306</v>
      </c>
      <c r="K26" s="135">
        <v>0.45</v>
      </c>
    </row>
    <row r="27" spans="1:11" ht="16.2">
      <c r="A27" s="16" t="s">
        <v>389</v>
      </c>
      <c r="C27" s="77" t="s">
        <v>317</v>
      </c>
      <c r="D27" s="78" t="s">
        <v>390</v>
      </c>
      <c r="F27" s="86" t="s">
        <v>391</v>
      </c>
      <c r="G27" s="2">
        <v>11.12</v>
      </c>
      <c r="H27" s="2">
        <v>10.88</v>
      </c>
      <c r="I27" s="87">
        <v>10.72</v>
      </c>
    </row>
    <row r="28" spans="1:11" ht="16.2">
      <c r="A28" s="16" t="s">
        <v>392</v>
      </c>
      <c r="C28" s="77" t="s">
        <v>317</v>
      </c>
      <c r="D28" s="78" t="s">
        <v>393</v>
      </c>
      <c r="F28" s="77" t="s">
        <v>394</v>
      </c>
      <c r="G28" s="82">
        <v>11.12</v>
      </c>
      <c r="H28" s="82">
        <v>10.88</v>
      </c>
      <c r="I28" s="78">
        <v>10.72</v>
      </c>
    </row>
    <row r="29" spans="1:11" ht="16.2">
      <c r="A29" s="16" t="s">
        <v>395</v>
      </c>
      <c r="C29" s="77" t="s">
        <v>317</v>
      </c>
      <c r="D29" s="78" t="s">
        <v>396</v>
      </c>
      <c r="F29" s="77" t="s">
        <v>397</v>
      </c>
      <c r="G29" s="82">
        <v>11.12</v>
      </c>
      <c r="H29" s="82">
        <v>10.88</v>
      </c>
      <c r="I29" s="78">
        <v>10.72</v>
      </c>
    </row>
    <row r="30" spans="1:11" ht="16.2">
      <c r="A30" s="16" t="s">
        <v>398</v>
      </c>
      <c r="C30" s="77" t="s">
        <v>317</v>
      </c>
      <c r="D30" s="78" t="s">
        <v>399</v>
      </c>
      <c r="F30" s="77" t="s">
        <v>400</v>
      </c>
      <c r="G30" s="82">
        <v>11.12</v>
      </c>
      <c r="H30" s="82">
        <v>10.88</v>
      </c>
      <c r="I30" s="78">
        <v>10.72</v>
      </c>
    </row>
    <row r="31" spans="1:11" ht="16.2">
      <c r="A31" s="16" t="s">
        <v>401</v>
      </c>
      <c r="C31" s="77" t="s">
        <v>317</v>
      </c>
      <c r="D31" s="78" t="s">
        <v>402</v>
      </c>
      <c r="F31" s="77" t="s">
        <v>403</v>
      </c>
      <c r="G31" s="82">
        <v>11.12</v>
      </c>
      <c r="H31" s="82">
        <v>10.88</v>
      </c>
      <c r="I31" s="78">
        <v>10.72</v>
      </c>
    </row>
    <row r="32" spans="1:11" ht="16.2">
      <c r="A32" s="16" t="s">
        <v>404</v>
      </c>
      <c r="C32" s="77" t="s">
        <v>317</v>
      </c>
      <c r="D32" s="78" t="s">
        <v>405</v>
      </c>
      <c r="F32" s="77" t="s">
        <v>406</v>
      </c>
      <c r="G32" s="82">
        <v>11.12</v>
      </c>
      <c r="H32" s="82">
        <v>10.88</v>
      </c>
      <c r="I32" s="78">
        <v>10.72</v>
      </c>
    </row>
    <row r="33" spans="1:9" ht="16.2">
      <c r="A33" s="16" t="s">
        <v>407</v>
      </c>
      <c r="C33" s="77" t="s">
        <v>317</v>
      </c>
      <c r="D33" s="78" t="s">
        <v>408</v>
      </c>
      <c r="F33" s="77" t="s">
        <v>409</v>
      </c>
      <c r="G33" s="82">
        <v>11.05</v>
      </c>
      <c r="H33" s="82">
        <v>10.83</v>
      </c>
      <c r="I33" s="78">
        <v>10.68</v>
      </c>
    </row>
    <row r="34" spans="1:9" ht="16.2">
      <c r="A34" s="16" t="s">
        <v>410</v>
      </c>
      <c r="C34" s="77" t="s">
        <v>317</v>
      </c>
      <c r="D34" s="78" t="s">
        <v>411</v>
      </c>
      <c r="F34" s="77" t="s">
        <v>412</v>
      </c>
      <c r="G34" s="82">
        <v>11.05</v>
      </c>
      <c r="H34" s="82">
        <v>10.83</v>
      </c>
      <c r="I34" s="78">
        <v>10.68</v>
      </c>
    </row>
    <row r="35" spans="1:9" ht="16.2">
      <c r="A35" s="16" t="s">
        <v>413</v>
      </c>
      <c r="C35" s="77" t="s">
        <v>317</v>
      </c>
      <c r="D35" s="78" t="s">
        <v>414</v>
      </c>
      <c r="F35" s="77" t="s">
        <v>415</v>
      </c>
      <c r="G35" s="82">
        <v>11.05</v>
      </c>
      <c r="H35" s="82">
        <v>10.83</v>
      </c>
      <c r="I35" s="78">
        <v>10.68</v>
      </c>
    </row>
    <row r="36" spans="1:9" ht="16.2">
      <c r="A36" s="16" t="s">
        <v>416</v>
      </c>
      <c r="C36" s="77" t="s">
        <v>317</v>
      </c>
      <c r="D36" s="78" t="s">
        <v>417</v>
      </c>
      <c r="F36" s="77" t="s">
        <v>418</v>
      </c>
      <c r="G36" s="82">
        <v>11.05</v>
      </c>
      <c r="H36" s="82">
        <v>10.83</v>
      </c>
      <c r="I36" s="78">
        <v>10.68</v>
      </c>
    </row>
    <row r="37" spans="1:9" ht="16.2">
      <c r="A37" s="16" t="s">
        <v>419</v>
      </c>
      <c r="C37" s="77" t="s">
        <v>317</v>
      </c>
      <c r="D37" s="78" t="s">
        <v>420</v>
      </c>
      <c r="F37" s="77" t="s">
        <v>421</v>
      </c>
      <c r="G37" s="82">
        <v>11.05</v>
      </c>
      <c r="H37" s="82">
        <v>10.83</v>
      </c>
      <c r="I37" s="78">
        <v>10.68</v>
      </c>
    </row>
    <row r="38" spans="1:9" ht="16.2">
      <c r="A38" s="16" t="s">
        <v>422</v>
      </c>
      <c r="C38" s="77" t="s">
        <v>317</v>
      </c>
      <c r="D38" s="78" t="s">
        <v>423</v>
      </c>
      <c r="F38" s="77" t="s">
        <v>424</v>
      </c>
      <c r="G38" s="82">
        <v>11.05</v>
      </c>
      <c r="H38" s="82">
        <v>10.83</v>
      </c>
      <c r="I38" s="78">
        <v>10.68</v>
      </c>
    </row>
    <row r="39" spans="1:9" ht="16.2">
      <c r="A39" s="16" t="s">
        <v>425</v>
      </c>
      <c r="C39" s="77" t="s">
        <v>317</v>
      </c>
      <c r="D39" s="78" t="s">
        <v>426</v>
      </c>
      <c r="F39" s="77" t="s">
        <v>427</v>
      </c>
      <c r="G39" s="82">
        <v>11.05</v>
      </c>
      <c r="H39" s="82">
        <v>10.83</v>
      </c>
      <c r="I39" s="78">
        <v>10.68</v>
      </c>
    </row>
    <row r="40" spans="1:9" ht="16.2">
      <c r="A40" s="16" t="s">
        <v>428</v>
      </c>
      <c r="C40" s="77" t="s">
        <v>317</v>
      </c>
      <c r="D40" s="78" t="s">
        <v>429</v>
      </c>
      <c r="F40" s="77" t="s">
        <v>430</v>
      </c>
      <c r="G40" s="82">
        <v>11.05</v>
      </c>
      <c r="H40" s="82">
        <v>10.83</v>
      </c>
      <c r="I40" s="78">
        <v>10.68</v>
      </c>
    </row>
    <row r="41" spans="1:9" ht="16.2">
      <c r="A41" s="16" t="s">
        <v>431</v>
      </c>
      <c r="C41" s="77" t="s">
        <v>317</v>
      </c>
      <c r="D41" s="78" t="s">
        <v>432</v>
      </c>
      <c r="F41" s="77" t="s">
        <v>433</v>
      </c>
      <c r="G41" s="82">
        <v>11.05</v>
      </c>
      <c r="H41" s="82">
        <v>10.83</v>
      </c>
      <c r="I41" s="78">
        <v>10.68</v>
      </c>
    </row>
    <row r="42" spans="1:9" ht="16.2">
      <c r="A42" s="16" t="s">
        <v>434</v>
      </c>
      <c r="C42" s="77" t="s">
        <v>317</v>
      </c>
      <c r="D42" s="78" t="s">
        <v>435</v>
      </c>
      <c r="F42" s="77" t="s">
        <v>436</v>
      </c>
      <c r="G42" s="82">
        <v>11.05</v>
      </c>
      <c r="H42" s="82">
        <v>10.83</v>
      </c>
      <c r="I42" s="78">
        <v>10.68</v>
      </c>
    </row>
    <row r="43" spans="1:9" ht="16.2">
      <c r="A43" s="16" t="s">
        <v>437</v>
      </c>
      <c r="C43" s="77" t="s">
        <v>317</v>
      </c>
      <c r="D43" s="78" t="s">
        <v>438</v>
      </c>
      <c r="F43" s="77" t="s">
        <v>439</v>
      </c>
      <c r="G43" s="82">
        <v>11.05</v>
      </c>
      <c r="H43" s="82">
        <v>10.83</v>
      </c>
      <c r="I43" s="78">
        <v>10.68</v>
      </c>
    </row>
    <row r="44" spans="1:9" ht="16.2">
      <c r="A44" s="16" t="s">
        <v>440</v>
      </c>
      <c r="C44" s="77" t="s">
        <v>317</v>
      </c>
      <c r="D44" s="78" t="s">
        <v>441</v>
      </c>
      <c r="F44" s="77" t="s">
        <v>442</v>
      </c>
      <c r="G44" s="82">
        <v>11.05</v>
      </c>
      <c r="H44" s="82">
        <v>10.83</v>
      </c>
      <c r="I44" s="78">
        <v>10.68</v>
      </c>
    </row>
    <row r="45" spans="1:9" ht="16.2">
      <c r="A45" s="16" t="s">
        <v>443</v>
      </c>
      <c r="C45" s="77" t="s">
        <v>317</v>
      </c>
      <c r="D45" s="78" t="s">
        <v>444</v>
      </c>
      <c r="F45" s="77" t="s">
        <v>445</v>
      </c>
      <c r="G45" s="82">
        <v>11.05</v>
      </c>
      <c r="H45" s="82">
        <v>10.83</v>
      </c>
      <c r="I45" s="78">
        <v>10.68</v>
      </c>
    </row>
    <row r="46" spans="1:9" ht="16.2">
      <c r="A46" s="16" t="s">
        <v>446</v>
      </c>
      <c r="C46" s="77" t="s">
        <v>317</v>
      </c>
      <c r="D46" s="78" t="s">
        <v>447</v>
      </c>
      <c r="F46" s="77" t="s">
        <v>448</v>
      </c>
      <c r="G46" s="82">
        <v>11.05</v>
      </c>
      <c r="H46" s="82">
        <v>10.83</v>
      </c>
      <c r="I46" s="78">
        <v>10.68</v>
      </c>
    </row>
    <row r="47" spans="1:9" ht="16.2">
      <c r="A47" s="16" t="s">
        <v>449</v>
      </c>
      <c r="C47" s="77" t="s">
        <v>317</v>
      </c>
      <c r="D47" s="78" t="s">
        <v>450</v>
      </c>
      <c r="F47" s="77" t="s">
        <v>451</v>
      </c>
      <c r="G47" s="82">
        <v>11.05</v>
      </c>
      <c r="H47" s="82">
        <v>10.83</v>
      </c>
      <c r="I47" s="78">
        <v>10.68</v>
      </c>
    </row>
    <row r="48" spans="1:9" ht="16.2">
      <c r="A48" s="16" t="s">
        <v>452</v>
      </c>
      <c r="C48" s="77" t="s">
        <v>317</v>
      </c>
      <c r="D48" s="78" t="s">
        <v>453</v>
      </c>
      <c r="F48" s="77" t="s">
        <v>454</v>
      </c>
      <c r="G48" s="82">
        <v>11.05</v>
      </c>
      <c r="H48" s="82">
        <v>10.83</v>
      </c>
      <c r="I48" s="78">
        <v>10.68</v>
      </c>
    </row>
    <row r="49" spans="1:9" ht="16.8"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8"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8"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V12" sqref="V12:Z12"/>
    </sheetView>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48" width="2.59765625" style="168" customWidth="1"/>
    <col min="49"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2285</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45720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15240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2407</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2415</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t="s">
        <v>2265</v>
      </c>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R7jbKoXARMVtTUB+czMeKxOdJ6Ar4mB0cMt8NMbs+J2fyIGaW0SgOQ/1iIWV/WOpVzl+pFB5UqiUVEy0YV/yg==" saltValue="VXQPYdJot3odjsn4ysE7s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2408</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L57" s="242"/>
      <c r="BN57" s="242"/>
      <c r="BO57" s="242"/>
      <c r="BP57" s="242"/>
      <c r="BQ57" s="242"/>
      <c r="BR57" s="242"/>
      <c r="BS57" s="242"/>
      <c r="BT57" s="242"/>
      <c r="BU57" s="242"/>
      <c r="BV57" s="242"/>
      <c r="BW57" s="242"/>
      <c r="BX57" s="242"/>
      <c r="BY57" s="242"/>
      <c r="BZ57" s="242"/>
      <c r="CA57" s="242"/>
      <c r="CB57" s="242"/>
      <c r="CD57" s="244"/>
    </row>
    <row r="58" spans="2:82"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L61" s="242"/>
      <c r="BN61" s="242"/>
      <c r="BO61" s="242"/>
      <c r="BP61" s="242"/>
      <c r="BQ61" s="242"/>
      <c r="BR61" s="242"/>
      <c r="BS61" s="242"/>
      <c r="BT61" s="242"/>
      <c r="BU61" s="242"/>
      <c r="BV61" s="242"/>
      <c r="BW61" s="242"/>
      <c r="BX61" s="242"/>
      <c r="BY61" s="242"/>
      <c r="BZ61" s="242"/>
      <c r="CA61" s="242"/>
      <c r="CB61" s="242"/>
      <c r="CD61" s="244"/>
    </row>
    <row r="62" spans="2:82"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L62" s="242"/>
      <c r="BN62" s="242"/>
      <c r="BO62" s="242"/>
      <c r="BP62" s="242"/>
      <c r="BQ62" s="242"/>
      <c r="BR62" s="242"/>
      <c r="BS62" s="242"/>
      <c r="BT62" s="242"/>
      <c r="BU62" s="242"/>
      <c r="BV62" s="242"/>
      <c r="BW62" s="242"/>
      <c r="BX62" s="242"/>
      <c r="BY62" s="242"/>
      <c r="BZ62" s="242"/>
      <c r="CA62" s="242"/>
      <c r="CB62" s="242"/>
      <c r="CD62" s="244"/>
    </row>
    <row r="63" spans="2:82"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L63" s="242"/>
      <c r="BN63" s="242"/>
      <c r="BO63" s="242"/>
      <c r="BP63" s="242"/>
      <c r="BQ63" s="242"/>
      <c r="BR63" s="242"/>
      <c r="BS63" s="242"/>
      <c r="BT63" s="242"/>
      <c r="BU63" s="242"/>
      <c r="BV63" s="242"/>
      <c r="BW63" s="242"/>
      <c r="BX63" s="242"/>
      <c r="BY63" s="242"/>
      <c r="BZ63" s="242"/>
      <c r="CA63" s="242"/>
      <c r="CB63" s="242"/>
      <c r="CD63" s="244"/>
    </row>
    <row r="64" spans="2:82" ht="15.9" customHeight="1">
      <c r="BL64" s="193"/>
      <c r="BM64" s="193"/>
      <c r="BN64" s="193"/>
      <c r="BO64" s="193"/>
      <c r="BP64" s="193"/>
      <c r="BQ64" s="193"/>
      <c r="BR64" s="193"/>
      <c r="BS64" s="193"/>
      <c r="BT64" s="193"/>
      <c r="BU64" s="193"/>
      <c r="BV64" s="193"/>
      <c r="BW64" s="193"/>
      <c r="BX64" s="193"/>
      <c r="BY64" s="193"/>
      <c r="BZ64" s="193"/>
      <c r="CA64" s="193"/>
      <c r="CB64" s="193"/>
    </row>
    <row r="65" spans="20:71" ht="15.9" customHeight="1">
      <c r="BS65" s="193"/>
    </row>
    <row r="66" spans="20:71" ht="15.9" customHeight="1"/>
    <row r="67" spans="20:71" ht="15.9" customHeight="1">
      <c r="T67" s="168">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2409</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4"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4"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H57" s="242"/>
      <c r="BJ57" s="242"/>
      <c r="BK57" s="242"/>
      <c r="BL57" s="242"/>
      <c r="BM57" s="242"/>
      <c r="BN57" s="242"/>
      <c r="BO57" s="242"/>
      <c r="BP57" s="242"/>
      <c r="BQ57" s="242"/>
      <c r="BR57" s="242"/>
      <c r="BS57" s="242"/>
      <c r="BT57" s="242"/>
      <c r="BU57" s="242"/>
      <c r="BV57" s="242"/>
      <c r="BW57" s="242"/>
      <c r="BX57" s="242"/>
      <c r="BZ57" s="244"/>
    </row>
    <row r="58" spans="2:84"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4"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4"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4"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H61" s="242"/>
      <c r="BJ61" s="242"/>
      <c r="BK61" s="242"/>
      <c r="BL61" s="242"/>
      <c r="BM61" s="242"/>
      <c r="BN61" s="242"/>
      <c r="BO61" s="242"/>
      <c r="BP61" s="242"/>
      <c r="BQ61" s="242"/>
      <c r="BR61" s="242"/>
      <c r="BS61" s="242"/>
      <c r="BT61" s="242"/>
      <c r="BU61" s="242"/>
      <c r="BV61" s="242"/>
      <c r="BW61" s="242"/>
      <c r="BX61" s="242"/>
      <c r="BZ61" s="244"/>
    </row>
    <row r="62" spans="2:84"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H62" s="242"/>
      <c r="BJ62" s="242"/>
      <c r="BK62" s="242"/>
      <c r="BL62" s="242"/>
      <c r="BM62" s="242"/>
      <c r="BN62" s="242"/>
      <c r="BO62" s="242"/>
      <c r="BP62" s="242"/>
      <c r="BQ62" s="242"/>
      <c r="BR62" s="242"/>
      <c r="BS62" s="242"/>
      <c r="BT62" s="242"/>
      <c r="BU62" s="242"/>
      <c r="BV62" s="242"/>
      <c r="BW62" s="242"/>
      <c r="BX62" s="242"/>
      <c r="BZ62" s="244"/>
    </row>
    <row r="63" spans="2:84"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H63" s="242"/>
      <c r="BJ63" s="242"/>
      <c r="BK63" s="242"/>
      <c r="BL63" s="242"/>
      <c r="BM63" s="242"/>
      <c r="BN63" s="242"/>
      <c r="BO63" s="242"/>
      <c r="BP63" s="242"/>
      <c r="BQ63" s="242"/>
      <c r="BR63" s="242"/>
      <c r="BS63" s="242"/>
      <c r="BT63" s="242"/>
      <c r="BU63" s="242"/>
      <c r="BV63" s="242"/>
      <c r="BW63" s="242"/>
      <c r="BX63" s="242"/>
      <c r="BZ63" s="244"/>
    </row>
    <row r="64" spans="2:84"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2410</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4"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4"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J57" s="242"/>
      <c r="BL57" s="242"/>
      <c r="BM57" s="242"/>
      <c r="BN57" s="242"/>
      <c r="BO57" s="242"/>
      <c r="BP57" s="242"/>
      <c r="BQ57" s="242"/>
      <c r="BR57" s="242"/>
      <c r="BS57" s="242"/>
      <c r="BT57" s="242"/>
      <c r="BU57" s="242"/>
      <c r="BV57" s="242"/>
      <c r="BW57" s="242"/>
      <c r="BX57" s="242"/>
      <c r="BY57" s="242"/>
      <c r="BZ57" s="242"/>
      <c r="CB57" s="244"/>
    </row>
    <row r="58" spans="2:84"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J58" s="242"/>
      <c r="BL58" s="242"/>
      <c r="BM58" s="242"/>
      <c r="BN58" s="242"/>
      <c r="BO58" s="242"/>
      <c r="BP58" s="242"/>
      <c r="BQ58" s="242"/>
      <c r="BR58" s="242"/>
      <c r="BS58" s="242"/>
      <c r="BT58" s="242"/>
      <c r="BU58" s="242"/>
      <c r="BV58" s="242"/>
      <c r="BW58" s="242"/>
      <c r="BX58" s="242"/>
      <c r="BY58" s="242"/>
      <c r="BZ58" s="242"/>
      <c r="CB58" s="244"/>
    </row>
    <row r="59" spans="2:84"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J59" s="242"/>
      <c r="BL59" s="242"/>
      <c r="BM59" s="242"/>
      <c r="BN59" s="242"/>
      <c r="BO59" s="242"/>
      <c r="BP59" s="242"/>
      <c r="BQ59" s="242"/>
      <c r="BR59" s="242"/>
      <c r="BS59" s="242"/>
      <c r="BT59" s="242"/>
      <c r="BU59" s="242"/>
      <c r="BV59" s="242"/>
      <c r="BW59" s="242"/>
      <c r="BX59" s="242"/>
      <c r="BY59" s="242"/>
      <c r="BZ59" s="242"/>
      <c r="CB59" s="244"/>
    </row>
    <row r="60" spans="2:84"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J60" s="242"/>
      <c r="BL60" s="242"/>
      <c r="BM60" s="242"/>
      <c r="BN60" s="242"/>
      <c r="BO60" s="242"/>
      <c r="BP60" s="242"/>
      <c r="BQ60" s="242"/>
      <c r="BR60" s="242"/>
      <c r="BS60" s="242"/>
      <c r="BT60" s="242"/>
      <c r="BU60" s="242"/>
      <c r="BV60" s="242"/>
      <c r="BW60" s="242"/>
      <c r="BX60" s="242"/>
      <c r="BY60" s="242"/>
      <c r="BZ60" s="242"/>
      <c r="CB60" s="244"/>
    </row>
    <row r="61" spans="2:84"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J61" s="242"/>
      <c r="BL61" s="242"/>
      <c r="BM61" s="242"/>
      <c r="BN61" s="242"/>
      <c r="BO61" s="242"/>
      <c r="BP61" s="242"/>
      <c r="BQ61" s="242"/>
      <c r="BR61" s="242"/>
      <c r="BS61" s="242"/>
      <c r="BT61" s="242"/>
      <c r="BU61" s="242"/>
      <c r="BV61" s="242"/>
      <c r="BW61" s="242"/>
      <c r="BX61" s="242"/>
      <c r="BY61" s="242"/>
      <c r="BZ61" s="242"/>
      <c r="CB61" s="244"/>
    </row>
    <row r="62" spans="2:84"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J62" s="242"/>
      <c r="BL62" s="242"/>
      <c r="BM62" s="242"/>
      <c r="BN62" s="242"/>
      <c r="BO62" s="242"/>
      <c r="BP62" s="242"/>
      <c r="BQ62" s="242"/>
      <c r="BR62" s="242"/>
      <c r="BS62" s="242"/>
      <c r="BT62" s="242"/>
      <c r="BU62" s="242"/>
      <c r="BV62" s="242"/>
      <c r="BW62" s="242"/>
      <c r="BX62" s="242"/>
      <c r="BY62" s="242"/>
      <c r="BZ62" s="242"/>
      <c r="CB62" s="244"/>
    </row>
    <row r="63" spans="2:84"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J63" s="242"/>
      <c r="BL63" s="242"/>
      <c r="BM63" s="242"/>
      <c r="BN63" s="242"/>
      <c r="BO63" s="242"/>
      <c r="BP63" s="242"/>
      <c r="BQ63" s="242"/>
      <c r="BR63" s="242"/>
      <c r="BS63" s="242"/>
      <c r="BT63" s="242"/>
      <c r="BU63" s="242"/>
      <c r="BV63" s="242"/>
      <c r="BW63" s="242"/>
      <c r="BX63" s="242"/>
      <c r="BY63" s="242"/>
      <c r="BZ63" s="242"/>
      <c r="CB63" s="244"/>
    </row>
    <row r="64" spans="2:84"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2411</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L57" s="242"/>
      <c r="BN57" s="242"/>
      <c r="BO57" s="242"/>
      <c r="BP57" s="242"/>
      <c r="BQ57" s="242"/>
      <c r="BR57" s="242"/>
      <c r="BS57" s="242"/>
      <c r="BT57" s="242"/>
      <c r="BU57" s="242"/>
      <c r="BV57" s="242"/>
      <c r="BW57" s="242"/>
      <c r="BX57" s="242"/>
      <c r="BY57" s="242"/>
      <c r="BZ57" s="242"/>
      <c r="CA57" s="242"/>
      <c r="CB57" s="242"/>
      <c r="CD57" s="244"/>
    </row>
    <row r="58" spans="2:82"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L61" s="242"/>
      <c r="BN61" s="242"/>
      <c r="BO61" s="242"/>
      <c r="BP61" s="242"/>
      <c r="BQ61" s="242"/>
      <c r="BR61" s="242"/>
      <c r="BS61" s="242"/>
      <c r="BT61" s="242"/>
      <c r="BU61" s="242"/>
      <c r="BV61" s="242"/>
      <c r="BW61" s="242"/>
      <c r="BX61" s="242"/>
      <c r="BY61" s="242"/>
      <c r="BZ61" s="242"/>
      <c r="CA61" s="242"/>
      <c r="CB61" s="242"/>
      <c r="CD61" s="244"/>
    </row>
    <row r="62" spans="2:82"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L62" s="242"/>
      <c r="BN62" s="242"/>
      <c r="BO62" s="242"/>
      <c r="BP62" s="242"/>
      <c r="BQ62" s="242"/>
      <c r="BR62" s="242"/>
      <c r="BS62" s="242"/>
      <c r="BT62" s="242"/>
      <c r="BU62" s="242"/>
      <c r="BV62" s="242"/>
      <c r="BW62" s="242"/>
      <c r="BX62" s="242"/>
      <c r="BY62" s="242"/>
      <c r="BZ62" s="242"/>
      <c r="CA62" s="242"/>
      <c r="CB62" s="242"/>
      <c r="CD62" s="244"/>
    </row>
    <row r="63" spans="2:82"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L63" s="242"/>
      <c r="BN63" s="242"/>
      <c r="BO63" s="242"/>
      <c r="BP63" s="242"/>
      <c r="BQ63" s="242"/>
      <c r="BR63" s="242"/>
      <c r="BS63" s="242"/>
      <c r="BT63" s="242"/>
      <c r="BU63" s="242"/>
      <c r="BV63" s="242"/>
      <c r="BW63" s="242"/>
      <c r="BX63" s="242"/>
      <c r="BY63" s="242"/>
      <c r="BZ63" s="242"/>
      <c r="CA63" s="242"/>
      <c r="CB63" s="242"/>
      <c r="CD63" s="244"/>
    </row>
    <row r="64" spans="2:82" ht="15.9" customHeight="1">
      <c r="BL64" s="193"/>
      <c r="BM64" s="193"/>
      <c r="BN64" s="193"/>
      <c r="BO64" s="193"/>
      <c r="BP64" s="193"/>
      <c r="BQ64" s="193"/>
      <c r="BR64" s="193"/>
      <c r="BS64" s="193"/>
      <c r="BT64" s="193"/>
      <c r="BU64" s="193"/>
      <c r="BV64" s="193"/>
      <c r="BW64" s="193"/>
      <c r="BX64" s="193"/>
      <c r="BY64" s="193"/>
      <c r="BZ64" s="193"/>
      <c r="CA64" s="193"/>
      <c r="CB64" s="193"/>
    </row>
    <row r="65" spans="20:71" ht="15.9" customHeight="1">
      <c r="BS65" s="193"/>
    </row>
    <row r="66" spans="20:71" ht="15.9" customHeight="1"/>
    <row r="67" spans="20:71" ht="15.9" customHeight="1">
      <c r="T67" s="168">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kZpnKl4Fz6cJqIonZr8onAJiE9GUvD5JGwHkU8UoB/GQOEmIAlcU1XmzSoO5okFepcYB+O/CzCHj6EgCwA/E0A==" saltValue="GyzYnkumB/0q+A4qCWgJd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59765625" style="168" customWidth="1"/>
    <col min="7" max="9" width="2.09765625" style="168" customWidth="1"/>
    <col min="10" max="10" width="1.8984375" style="168" customWidth="1"/>
    <col min="11" max="12" width="2.09765625" style="168" customWidth="1"/>
    <col min="13" max="13" width="2.5976562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2412</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IFERROR(IF(AND(OR(AP61=1,AP61=2),AP62=1,AP63=1),"特定加算Ⅰ",IF(AND(OR(AP61=1,AP61=2),AP62=2,AP63=1),"特定加算Ⅱ",IF(OR(AP61=3,AP62=2,AP63=2),"特定加算なし",""))),"")</f>
        <v>特定加算なし</v>
      </c>
      <c r="AX48" s="985"/>
      <c r="AY48" s="985"/>
      <c r="AZ48" s="985"/>
      <c r="BA48" s="985" t="str">
        <f>IFERROR(IF(OR(L9="ベア加算",AP57=1),"ベア加算",IF(AP57=2,"ベア加算なし","")),"")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IFERROR(IF(G9="","",IF(AND(OR(AH61=1,AH61=2),AH62=1,AH63=1),"特定加算Ⅰ",IF(AND(OR(AH61=1,AH61=2),AH62=2,AH63=1),"特定加算Ⅱ",IF(OR(AH61=3,AH62=2,AH63=2),"特定加算なし","")))),"")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D57" s="242"/>
      <c r="BF57" s="242"/>
      <c r="BG57" s="242"/>
      <c r="BH57" s="242"/>
      <c r="BI57" s="242"/>
      <c r="BJ57" s="242"/>
      <c r="BK57" s="242"/>
      <c r="BL57" s="242"/>
      <c r="BM57" s="242"/>
      <c r="BN57" s="242"/>
      <c r="BO57" s="242"/>
      <c r="BP57" s="242"/>
      <c r="BQ57" s="242"/>
      <c r="BR57" s="242"/>
      <c r="BS57" s="242"/>
      <c r="BT57" s="242"/>
      <c r="BV57" s="244"/>
    </row>
    <row r="58" spans="2:82"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D58" s="242"/>
      <c r="BF58" s="242"/>
      <c r="BG58" s="242"/>
      <c r="BH58" s="242"/>
      <c r="BI58" s="242"/>
      <c r="BJ58" s="242"/>
      <c r="BK58" s="242"/>
      <c r="BL58" s="242"/>
      <c r="BM58" s="242"/>
      <c r="BN58" s="242"/>
      <c r="BO58" s="242"/>
      <c r="BP58" s="242"/>
      <c r="BQ58" s="242"/>
      <c r="BR58" s="242"/>
      <c r="BS58" s="242"/>
      <c r="BT58" s="242"/>
      <c r="BV58" s="244"/>
    </row>
    <row r="59" spans="2:82"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D59" s="242"/>
      <c r="BF59" s="242"/>
      <c r="BG59" s="242"/>
      <c r="BH59" s="242"/>
      <c r="BI59" s="242"/>
      <c r="BJ59" s="242"/>
      <c r="BK59" s="242"/>
      <c r="BL59" s="242"/>
      <c r="BM59" s="242"/>
      <c r="BN59" s="242"/>
      <c r="BO59" s="242"/>
      <c r="BP59" s="242"/>
      <c r="BQ59" s="242"/>
      <c r="BR59" s="242"/>
      <c r="BS59" s="242"/>
      <c r="BT59" s="242"/>
      <c r="BV59" s="244"/>
    </row>
    <row r="60" spans="2:82"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D60" s="242"/>
      <c r="BF60" s="242"/>
      <c r="BG60" s="242"/>
      <c r="BH60" s="242"/>
      <c r="BI60" s="242"/>
      <c r="BJ60" s="242"/>
      <c r="BK60" s="242"/>
      <c r="BL60" s="242"/>
      <c r="BM60" s="242"/>
      <c r="BN60" s="242"/>
      <c r="BO60" s="242"/>
      <c r="BP60" s="242"/>
      <c r="BQ60" s="242"/>
      <c r="BR60" s="242"/>
      <c r="BS60" s="242"/>
      <c r="BT60" s="242"/>
      <c r="BV60" s="244"/>
    </row>
    <row r="61" spans="2:82"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D61" s="242"/>
      <c r="BF61" s="242"/>
      <c r="BG61" s="242"/>
      <c r="BH61" s="242"/>
      <c r="BI61" s="242"/>
      <c r="BJ61" s="242"/>
      <c r="BK61" s="242"/>
      <c r="BL61" s="242"/>
      <c r="BM61" s="242"/>
      <c r="BN61" s="242"/>
      <c r="BO61" s="242"/>
      <c r="BP61" s="242"/>
      <c r="BQ61" s="242"/>
      <c r="BR61" s="242"/>
      <c r="BS61" s="242"/>
      <c r="BT61" s="242"/>
      <c r="BV61" s="244"/>
    </row>
    <row r="62" spans="2:82"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D62" s="242"/>
      <c r="BF62" s="242"/>
      <c r="BG62" s="242"/>
      <c r="BH62" s="242"/>
      <c r="BI62" s="242"/>
      <c r="BJ62" s="242"/>
      <c r="BK62" s="242"/>
      <c r="BL62" s="242"/>
      <c r="BM62" s="242"/>
      <c r="BN62" s="242"/>
      <c r="BO62" s="242"/>
      <c r="BP62" s="242"/>
      <c r="BQ62" s="242"/>
      <c r="BR62" s="242"/>
      <c r="BS62" s="242"/>
      <c r="BT62" s="242"/>
      <c r="BV62" s="244"/>
    </row>
    <row r="63" spans="2:82"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D63" s="242"/>
      <c r="BF63" s="242"/>
      <c r="BG63" s="242"/>
      <c r="BH63" s="242"/>
      <c r="BI63" s="242"/>
      <c r="BJ63" s="242"/>
      <c r="BK63" s="242"/>
      <c r="BL63" s="242"/>
      <c r="BM63" s="242"/>
      <c r="BN63" s="242"/>
      <c r="BO63" s="242"/>
      <c r="BP63" s="242"/>
      <c r="BQ63" s="242"/>
      <c r="BR63" s="242"/>
      <c r="BS63" s="242"/>
      <c r="BT63" s="242"/>
      <c r="BV63" s="244"/>
    </row>
    <row r="64" spans="2:82" ht="15.9" customHeight="1">
      <c r="BD64" s="193"/>
      <c r="BE64" s="193"/>
      <c r="BF64" s="193"/>
      <c r="BG64" s="193"/>
      <c r="BH64" s="193"/>
      <c r="BI64" s="193"/>
      <c r="BJ64" s="193"/>
      <c r="BK64" s="193"/>
      <c r="BL64" s="193"/>
      <c r="BM64" s="193"/>
      <c r="BN64" s="193"/>
      <c r="BO64" s="193"/>
      <c r="BP64" s="193"/>
      <c r="BQ64" s="193"/>
      <c r="BR64" s="193"/>
      <c r="BS64" s="193"/>
      <c r="BT64" s="193"/>
    </row>
    <row r="65" spans="20:59" ht="15.9" customHeight="1">
      <c r="BG65" s="193"/>
    </row>
    <row r="66" spans="20:59" ht="15.9" customHeight="1"/>
    <row r="67" spans="20:59" ht="15.9" customHeight="1">
      <c r="T67" s="168">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36234櫻井知世</cp:lastModifiedBy>
  <cp:lastPrinted>2024-03-11T13:42:51Z</cp:lastPrinted>
  <dcterms:created xsi:type="dcterms:W3CDTF">2015-06-05T18:19:34Z</dcterms:created>
  <dcterms:modified xsi:type="dcterms:W3CDTF">2024-03-26T06:48:14Z</dcterms:modified>
</cp:coreProperties>
</file>